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20BA1D0C-BB16-40AA-8622-5CD67015D40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Q170" i="2"/>
  <c r="K170" i="2"/>
  <c r="H170" i="2"/>
  <c r="G170" i="2"/>
  <c r="J170" i="2" s="1"/>
  <c r="Q169" i="2"/>
  <c r="K169" i="2"/>
  <c r="H169" i="2"/>
  <c r="J169" i="2" s="1"/>
  <c r="G169" i="2"/>
  <c r="Q168" i="2"/>
  <c r="K168" i="2"/>
  <c r="H168" i="2"/>
  <c r="G168" i="2"/>
  <c r="J168" i="2" s="1"/>
  <c r="Q164" i="2"/>
  <c r="J164" i="2"/>
  <c r="G164" i="2"/>
  <c r="G153" i="2"/>
  <c r="J153" i="2" s="1"/>
  <c r="Q131" i="2"/>
  <c r="K131" i="2"/>
  <c r="H131" i="2"/>
  <c r="J131" i="2" s="1"/>
  <c r="G131" i="2"/>
  <c r="Q130" i="2"/>
  <c r="K130" i="2"/>
  <c r="H130" i="2"/>
  <c r="G130" i="2"/>
  <c r="J130" i="2" s="1"/>
  <c r="Q129" i="2"/>
  <c r="K129" i="2"/>
  <c r="J129" i="2"/>
  <c r="H129" i="2"/>
  <c r="G129" i="2"/>
  <c r="Q128" i="2"/>
  <c r="K128" i="2"/>
  <c r="H128" i="2"/>
  <c r="G128" i="2"/>
  <c r="J128" i="2" s="1"/>
  <c r="Q127" i="2"/>
  <c r="K127" i="2"/>
  <c r="H127" i="2"/>
  <c r="G127" i="2"/>
  <c r="J127" i="2" s="1"/>
  <c r="Q126" i="2"/>
  <c r="K126" i="2"/>
  <c r="J126" i="2"/>
  <c r="H126" i="2"/>
  <c r="G126" i="2"/>
  <c r="Q119" i="2"/>
  <c r="G119" i="2"/>
  <c r="J119" i="2" s="1"/>
  <c r="Q104" i="2"/>
  <c r="K104" i="2"/>
  <c r="H104" i="2"/>
  <c r="J104" i="2" s="1"/>
  <c r="G104" i="2"/>
  <c r="Q103" i="2"/>
  <c r="K103" i="2"/>
  <c r="H103" i="2"/>
  <c r="G103" i="2"/>
  <c r="J103" i="2" s="1"/>
  <c r="Q100" i="2"/>
  <c r="J100" i="2"/>
  <c r="F202" i="2" s="1"/>
  <c r="G100" i="2"/>
  <c r="Q80" i="2"/>
  <c r="K80" i="2"/>
  <c r="J80" i="2"/>
  <c r="H80" i="2"/>
  <c r="G80" i="2"/>
  <c r="Q79" i="2"/>
  <c r="K79" i="2"/>
  <c r="H79" i="2"/>
  <c r="G79" i="2"/>
  <c r="J79" i="2" s="1"/>
  <c r="Q78" i="2"/>
  <c r="K78" i="2"/>
  <c r="H78" i="2"/>
  <c r="G78" i="2"/>
  <c r="J78" i="2" s="1"/>
  <c r="Q77" i="2"/>
  <c r="K77" i="2"/>
  <c r="J77" i="2"/>
  <c r="H77" i="2"/>
  <c r="G77" i="2"/>
  <c r="Q76" i="2"/>
  <c r="K76" i="2"/>
  <c r="J76" i="2"/>
  <c r="H76" i="2"/>
  <c r="G76" i="2"/>
  <c r="Q70" i="2"/>
  <c r="J70" i="2"/>
  <c r="F201" i="2" s="1"/>
  <c r="G70" i="2"/>
  <c r="G59" i="2"/>
  <c r="J59" i="2" s="1"/>
  <c r="Q45" i="2"/>
  <c r="K45" i="2"/>
  <c r="H45" i="2"/>
  <c r="G45" i="2"/>
  <c r="J45" i="2" s="1"/>
  <c r="Q44" i="2"/>
  <c r="K44" i="2"/>
  <c r="H44" i="2"/>
  <c r="J44" i="2" s="1"/>
  <c r="G44" i="2"/>
  <c r="Q43" i="2"/>
  <c r="K43" i="2"/>
  <c r="H43" i="2"/>
  <c r="G43" i="2"/>
  <c r="J43" i="2" s="1"/>
  <c r="Q39" i="2"/>
  <c r="J39" i="2"/>
  <c r="F200" i="2" s="1"/>
  <c r="G39" i="2"/>
  <c r="Q13" i="2"/>
  <c r="K13" i="2"/>
  <c r="J13" i="2"/>
  <c r="H13" i="2"/>
  <c r="G13" i="2"/>
  <c r="Q12" i="2"/>
  <c r="K12" i="2"/>
  <c r="H12" i="2"/>
  <c r="G12" i="2"/>
  <c r="J12" i="2" s="1"/>
  <c r="Q9" i="2"/>
  <c r="F195" i="2" s="1"/>
  <c r="G9" i="2"/>
  <c r="J9" i="2" s="1"/>
  <c r="G84" i="1"/>
  <c r="G82" i="1"/>
  <c r="G80" i="1"/>
  <c r="G78" i="1"/>
  <c r="E70" i="1"/>
  <c r="E63" i="1"/>
  <c r="E60" i="1"/>
  <c r="E20" i="1"/>
  <c r="E11" i="1"/>
  <c r="F203" i="2" l="1"/>
  <c r="F198" i="2"/>
  <c r="F207" i="2"/>
  <c r="F188" i="2"/>
  <c r="F206" i="2"/>
  <c r="F208" i="2" s="1"/>
  <c r="AA1" i="3" s="1"/>
  <c r="F187" i="2"/>
  <c r="F189" i="2" s="1"/>
  <c r="F199" i="2"/>
  <c r="F193" i="2"/>
  <c r="F194" i="2"/>
  <c r="AA3" i="3" l="1"/>
  <c r="AA5" i="3" s="1"/>
  <c r="AA37" i="3"/>
  <c r="AA33" i="3"/>
  <c r="AA4" i="3"/>
  <c r="AA10" i="3" l="1"/>
  <c r="AA18" i="3"/>
  <c r="AA15" i="3"/>
  <c r="AA9" i="3"/>
  <c r="AA32" i="3"/>
  <c r="AA16" i="3"/>
  <c r="AA17" i="3" s="1"/>
  <c r="AA6" i="3"/>
  <c r="AA27" i="3"/>
  <c r="AA14" i="3"/>
  <c r="AA13" i="3"/>
  <c r="AA12" i="3"/>
  <c r="AA42" i="3"/>
  <c r="AA7" i="3"/>
  <c r="AA38" i="3" l="1"/>
  <c r="AA11" i="3"/>
  <c r="AA21" i="3"/>
  <c r="AA41" i="3"/>
  <c r="AA47" i="3"/>
  <c r="AA51" i="3"/>
  <c r="AA19" i="3"/>
  <c r="AA57" i="3"/>
  <c r="AA45" i="3" s="1"/>
  <c r="AA26" i="3" s="1"/>
  <c r="AA43" i="3"/>
  <c r="AA46" i="3"/>
  <c r="AA29" i="3"/>
  <c r="AA28" i="3"/>
  <c r="AA24" i="3"/>
  <c r="AA23" i="3"/>
  <c r="AA75" i="3"/>
  <c r="AA67" i="3" s="1"/>
  <c r="AA59" i="3" s="1"/>
  <c r="AA49" i="3" s="1"/>
  <c r="AA31" i="3" s="1"/>
  <c r="AA94" i="3"/>
  <c r="AA82" i="3"/>
  <c r="AA30" i="3"/>
  <c r="AA90" i="3"/>
  <c r="AA86" i="3" s="1"/>
  <c r="AA81" i="3" s="1"/>
  <c r="AA74" i="3" s="1"/>
  <c r="AA66" i="3" s="1"/>
  <c r="AA58" i="3" s="1"/>
  <c r="AA48" i="3" s="1"/>
  <c r="AA73" i="3"/>
  <c r="AA93" i="3"/>
  <c r="AA89" i="3" s="1"/>
  <c r="AA65" i="3"/>
  <c r="AA50" i="3"/>
  <c r="AA34" i="3"/>
  <c r="AA25" i="3" l="1"/>
  <c r="AA85" i="3"/>
  <c r="AA80" i="3" s="1"/>
  <c r="AA72" i="3" s="1"/>
  <c r="AA64" i="3" s="1"/>
  <c r="AA56" i="3" s="1"/>
  <c r="AA44" i="3" s="1"/>
  <c r="AA96" i="3"/>
  <c r="AA92" i="3"/>
  <c r="AA88" i="3" s="1"/>
  <c r="AA84" i="3" s="1"/>
  <c r="AA78" i="3" s="1"/>
  <c r="AA70" i="3" s="1"/>
  <c r="AA62" i="3" s="1"/>
  <c r="AA54" i="3" s="1"/>
  <c r="AA22" i="3"/>
  <c r="AA79" i="3" s="1"/>
  <c r="AA95" i="3"/>
  <c r="AA91" i="3" s="1"/>
  <c r="AA20" i="3"/>
  <c r="AA69" i="3" s="1"/>
  <c r="AA61" i="3" s="1"/>
  <c r="AA53" i="3" s="1"/>
  <c r="AA36" i="3" s="1"/>
  <c r="AA87" i="3" l="1"/>
  <c r="AA83" i="3" s="1"/>
  <c r="AA76" i="3" s="1"/>
  <c r="AA68" i="3" s="1"/>
  <c r="AA60" i="3" s="1"/>
  <c r="AA52" i="3" s="1"/>
  <c r="AA35" i="3"/>
  <c r="AA98" i="3" s="1"/>
  <c r="AA2" i="3" s="1"/>
  <c r="C211" i="2" s="1"/>
  <c r="AA71" i="3"/>
  <c r="AA63" i="3" s="1"/>
  <c r="AA55" i="3" s="1"/>
  <c r="AA40" i="3" s="1"/>
  <c r="AA39" i="3"/>
  <c r="AA77" i="3"/>
</calcChain>
</file>

<file path=xl/sharedStrings.xml><?xml version="1.0" encoding="utf-8"?>
<sst xmlns="http://schemas.openxmlformats.org/spreadsheetml/2006/main" count="415" uniqueCount="223">
  <si>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</si>
  <si>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</si>
  <si>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</si>
  <si>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</si>
  <si>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</si>
  <si>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</si>
  <si>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</si>
  <si>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</si>
  <si>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</si>
  <si>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</si>
  <si>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</si>
  <si>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</si>
  <si>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</si>
  <si>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</si>
  <si>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</si>
  <si>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</si>
  <si>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</si>
  <si>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</si>
  <si>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</si>
  <si>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</si>
  <si>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</si>
  <si>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</si>
  <si>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</si>
  <si>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</si>
  <si>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</si>
  <si>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</si>
  <si>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</si>
  <si>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</si>
  <si>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</si>
  <si>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</si>
  <si>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</si>
  <si>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</si>
  <si>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</si>
  <si>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</si>
  <si>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</si>
  <si>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</si>
  <si>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</si>
  <si>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</si>
  <si>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PLATRERIE - FAUX-PLAFONDS</t>
  </si>
  <si>
    <t>3.&amp;</t>
  </si>
  <si>
    <t>Prescriptions particulières</t>
  </si>
  <si>
    <t>2.1</t>
  </si>
  <si>
    <t>Travaux préparatoires</t>
  </si>
  <si>
    <t>2.1.1</t>
  </si>
  <si>
    <t>Agrandissement d'ouverture dans cloison existante</t>
  </si>
  <si>
    <t>Total Restaurant\Sanitaire université R+1</t>
  </si>
  <si>
    <t>9.R.Localisations\Restaurant\Sanitaire université R+1</t>
  </si>
  <si>
    <t>Total Restaurant\Sanitaire lycée R+1</t>
  </si>
  <si>
    <t>9.R.Localisations\Restaurant\Sanitaire lycée R+1</t>
  </si>
  <si>
    <t>9.T</t>
  </si>
  <si>
    <t>9.M.Z</t>
  </si>
  <si>
    <t xml:space="preserve">Restaurant\Sanitaire université R+1    </t>
  </si>
  <si>
    <t xml:space="preserve"> U</t>
  </si>
  <si>
    <t>9.E.1.Localisations\Restaurant\Sanitaire université R+1</t>
  </si>
  <si>
    <t xml:space="preserve">Restaurant\Sanitaire lycée R+1    </t>
  </si>
  <si>
    <t>9.E.1.Localisations\Restaurant\Sanitaire lycée R+1</t>
  </si>
  <si>
    <t>9.UMOD</t>
  </si>
  <si>
    <t>9.L</t>
  </si>
  <si>
    <t xml:space="preserve">Localisation : Aggrandissement de deux porte pour la cabine individuelle - R+1 </t>
  </si>
  <si>
    <t>9.&amp;</t>
  </si>
  <si>
    <t>4.&amp;</t>
  </si>
  <si>
    <t>2.2</t>
  </si>
  <si>
    <t>Doublage</t>
  </si>
  <si>
    <t>2.2.1</t>
  </si>
  <si>
    <t>Doublage plaques de plâtre</t>
  </si>
  <si>
    <t>Total Restaurant\Sanitaires RDC</t>
  </si>
  <si>
    <t>9.R.Localisations\Restaurant\Sanitaires RDC</t>
  </si>
  <si>
    <t>Restaurant\Sanitaires RDC
WC femmes    5*3 =</t>
  </si>
  <si>
    <t xml:space="preserve"> M2</t>
  </si>
  <si>
    <t>9.E.1.Localisations\Restaurant\Sanitaires RDC</t>
  </si>
  <si>
    <t>Restaurant\Sanitaires RDC
WC hommes    (3+1.6)*2*3 =</t>
  </si>
  <si>
    <t>Restaurant\Sanitaire université R+1
Sanitaire R+1    (3+2)*2*3 =</t>
  </si>
  <si>
    <t>Restaurant\Sanitaire lycée R+1
Sanitaire R+1    (3.1+2)*2*3 =</t>
  </si>
  <si>
    <t>Localisation : cf. plans</t>
  </si>
  <si>
    <t>2.2.2</t>
  </si>
  <si>
    <t>Doublage Placostil - CF 2H</t>
  </si>
  <si>
    <t>Total Coworking</t>
  </si>
  <si>
    <t>9.R.Localisations\Coworking</t>
  </si>
  <si>
    <t>Coworking
local technique    (2+3)*2*3 =</t>
  </si>
  <si>
    <t>9.E.1.Localisations\Coworking</t>
  </si>
  <si>
    <t>2.3</t>
  </si>
  <si>
    <t>Cloisons</t>
  </si>
  <si>
    <t>2.3.1</t>
  </si>
  <si>
    <t>Cloison de distribution 98/48 - Cloison Coupe-feu 1 heure</t>
  </si>
  <si>
    <t>Total Restaurant\Salle de restauration lycée</t>
  </si>
  <si>
    <t>9.R.Localisations\Restaurant\Salle de restauration lycée</t>
  </si>
  <si>
    <t>Total Restaurant\Salle de restauration université</t>
  </si>
  <si>
    <t>9.R.Localisations\Restaurant\Salle de restauration université</t>
  </si>
  <si>
    <t>Restaurant\Sanitaire université R+1
WC Hommes    6*3 =</t>
  </si>
  <si>
    <t>Restaurant\Sanitaire lycée R+1
WC Femmes    7*3 =</t>
  </si>
  <si>
    <t>Restaurant\Salle de restauration lycée
Salles gauche et droite    (2.15+2)*2*3 =</t>
  </si>
  <si>
    <t>9.E.1.Localisations\Restaurant\Salle de restauration lycée</t>
  </si>
  <si>
    <t>Restaurant\Salle de restauration université
Salles gauche et droite    (2.15+2)*2*3 =</t>
  </si>
  <si>
    <t>9.E.1.Localisations\Restaurant\Salle de restauration université</t>
  </si>
  <si>
    <t>Restaurant\Salle de restauration université
R+1    3.5*3 =</t>
  </si>
  <si>
    <t>Restaurant\Sanitaires RDC
caisson d'habillage EU/EV    5*2*.5*.5 =</t>
  </si>
  <si>
    <t>2.4</t>
  </si>
  <si>
    <t>Finitions</t>
  </si>
  <si>
    <t>2.4.1</t>
  </si>
  <si>
    <t>Raccords divers de plâtrerie</t>
  </si>
  <si>
    <t xml:space="preserve">Coworking
Divers    </t>
  </si>
  <si>
    <t>Restaurant\Sanitaire université R+1    (2*3)*2 =</t>
  </si>
  <si>
    <t>Restaurant\Sanitaire université R+1    3.5*3 =</t>
  </si>
  <si>
    <t>Localisation : hall d'entrée</t>
  </si>
  <si>
    <t>2.5</t>
  </si>
  <si>
    <t>Plafond</t>
  </si>
  <si>
    <t>2.5.1</t>
  </si>
  <si>
    <t>Démontable</t>
  </si>
  <si>
    <t>2.5.1.1</t>
  </si>
  <si>
    <t>Faux-plafonds neufs démontables sur ossature neuve</t>
  </si>
  <si>
    <t>Total Restaurant\Extérieur</t>
  </si>
  <si>
    <t>9.R.Localisations\Restaurant\Extérieur</t>
  </si>
  <si>
    <t xml:space="preserve">Restaurant\Sanitaires RDC
WC Hommes    </t>
  </si>
  <si>
    <t xml:space="preserve">Restaurant\Sanitaires RDC
WC Femmes    </t>
  </si>
  <si>
    <t xml:space="preserve">Restaurant\Salle de restauration lycée
Salles gauche et droite    </t>
  </si>
  <si>
    <t>Restaurant\Sanitaire université R+1    (3*2)*2 =</t>
  </si>
  <si>
    <t>Restaurant\Sanitaire lycée R+1    3*2 =</t>
  </si>
  <si>
    <t xml:space="preserve">Restaurant\Extérieur    </t>
  </si>
  <si>
    <t>9.E.1.Localisations\Restaurant\Extérieur</t>
  </si>
  <si>
    <t>Coworking    6*1.2*2 =</t>
  </si>
  <si>
    <t>5.&amp;</t>
  </si>
  <si>
    <t>2.5.2</t>
  </si>
  <si>
    <t>Non démontable</t>
  </si>
  <si>
    <t>2.5.2.1</t>
  </si>
  <si>
    <t>Faux-plafonds non démontables - CF1H</t>
  </si>
  <si>
    <t>Total Restaurant\Hall d'entrée</t>
  </si>
  <si>
    <t>9.R.Localisations\Restaurant\Hall d'entrée</t>
  </si>
  <si>
    <t>Restaurant\Hall d'entrée
Sous face passerelles    (2*2)*2 =</t>
  </si>
  <si>
    <t>9.E.1.Localisations\Restaurant\Hall d'entrée</t>
  </si>
  <si>
    <t>2.5.3</t>
  </si>
  <si>
    <t>2.5.3.1</t>
  </si>
  <si>
    <t>Trappes de visite</t>
  </si>
  <si>
    <t xml:space="preserve">Restaurant\Sanitaires RDC    </t>
  </si>
  <si>
    <t>Total H.T. :</t>
  </si>
  <si>
    <t>Total T.V.A. (20%) :</t>
  </si>
  <si>
    <t>Total T.T.C. :</t>
  </si>
  <si>
    <t>RECAPITULATIF
Lot n°4 PLATRERIE - FAUX-PLAFONDS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</si>
  <si>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</si>
  <si>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</si>
  <si>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</si>
  <si>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</si>
  <si>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</si>
  <si>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</si>
  <si>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- 2.1 - Travaux préparatoires</t>
  </si>
  <si>
    <t>- 2.2 - Doublage</t>
  </si>
  <si>
    <t>- 2.3 - Cloisons</t>
  </si>
  <si>
    <t>- 2.4 - Finitions</t>
  </si>
  <si>
    <t>- 2.5 - Plafond</t>
  </si>
  <si>
    <t>Total du lot PLATRERIE - FAUX-PLAFONDS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</si>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</sst>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4" fontId="1" fillId="0" borderId="0" xfId="0" applyNumberFormat="1" applyFont="1" applyAlignment="1">
      <alignment vertical="top" wrapText="1"/>
    </xf>
    <xf numFmtId="3" fontId="10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left" vertical="top" wrapText="1"/>
    </xf>
    <xf numFmtId="0" fontId="11" fillId="0" borderId="11" xfId="0" applyFont="1" applyBorder="1" applyAlignment="1">
      <alignment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" fillId="0" borderId="9" xfId="0" applyNumberFormat="1" applyFont="1" applyBorder="1" applyAlignment="1">
      <alignment horizontal="right" vertical="top" wrapText="1"/>
    </xf>
    <xf numFmtId="4" fontId="10" fillId="0" borderId="0" xfId="0" applyNumberFormat="1" applyFont="1" applyAlignment="1">
      <alignment horizontal="right" vertical="top" wrapText="1"/>
    </xf>
    <xf numFmtId="4" fontId="10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e8b91eca-33e4-4cda-8943-5749e04c00c0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f5cdcb75-267d-476e-a22d-be9d58101b6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dbc46514-dcab-4bfe-be93-4a9bccc5e9a8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922f3eff-6c93-4357-859e-f34e516e3a23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f09fd686-512f-4048-a905-fe025c02bbf4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6"/>
      <c r="F2" s="56"/>
      <c r="G2" s="56"/>
      <c r="H2" s="56"/>
      <c r="I2" s="8"/>
    </row>
    <row r="3" spans="2:9" ht="9" customHeight="1" x14ac:dyDescent="0.3">
      <c r="B3" s="5"/>
      <c r="C3" s="6"/>
      <c r="D3" s="7"/>
      <c r="E3" s="56"/>
      <c r="F3" s="56"/>
      <c r="G3" s="56"/>
      <c r="H3" s="56"/>
      <c r="I3" s="8"/>
    </row>
    <row r="4" spans="2:9" ht="9" customHeight="1" x14ac:dyDescent="0.3">
      <c r="B4" s="5"/>
      <c r="C4" s="6"/>
      <c r="D4" s="7"/>
      <c r="E4" s="56"/>
      <c r="F4" s="56"/>
      <c r="G4" s="56"/>
      <c r="H4" s="56"/>
      <c r="I4" s="8"/>
    </row>
    <row r="5" spans="2:9" ht="9" customHeight="1" x14ac:dyDescent="0.3">
      <c r="B5" s="5"/>
      <c r="C5" s="6"/>
      <c r="D5" s="7"/>
      <c r="E5" s="56"/>
      <c r="F5" s="56"/>
      <c r="G5" s="56"/>
      <c r="H5" s="56"/>
      <c r="I5" s="8"/>
    </row>
    <row r="6" spans="2:9" ht="9" customHeight="1" x14ac:dyDescent="0.3">
      <c r="B6" s="5"/>
      <c r="C6" s="6"/>
      <c r="D6" s="7"/>
      <c r="E6" s="56"/>
      <c r="F6" s="56"/>
      <c r="G6" s="56"/>
      <c r="H6" s="56"/>
      <c r="I6" s="8"/>
    </row>
    <row r="7" spans="2:9" ht="9" customHeight="1" x14ac:dyDescent="0.3">
      <c r="B7" s="5"/>
      <c r="C7" s="6"/>
      <c r="D7" s="7"/>
      <c r="E7" s="56"/>
      <c r="F7" s="56"/>
      <c r="G7" s="56"/>
      <c r="H7" s="56"/>
      <c r="I7" s="8"/>
    </row>
    <row r="8" spans="2:9" ht="9" customHeight="1" x14ac:dyDescent="0.3">
      <c r="B8" s="5"/>
      <c r="C8" s="6"/>
      <c r="D8" s="7"/>
      <c r="E8" s="56"/>
      <c r="F8" s="56"/>
      <c r="G8" s="56"/>
      <c r="H8" s="56"/>
      <c r="I8" s="8"/>
    </row>
    <row r="9" spans="2:9" ht="9" customHeight="1" x14ac:dyDescent="0.3">
      <c r="B9" s="5"/>
      <c r="C9" s="6"/>
      <c r="D9" s="7"/>
      <c r="E9" s="56"/>
      <c r="F9" s="56"/>
      <c r="G9" s="56"/>
      <c r="H9" s="56"/>
      <c r="I9" s="8"/>
    </row>
    <row r="10" spans="2:9" ht="9" customHeight="1" x14ac:dyDescent="0.3">
      <c r="B10" s="5"/>
      <c r="C10" s="6"/>
      <c r="D10" s="7"/>
      <c r="E10" s="56"/>
      <c r="F10" s="56"/>
      <c r="G10" s="56"/>
      <c r="H10" s="56"/>
      <c r="I10" s="8"/>
    </row>
    <row r="11" spans="2:9" ht="9" customHeight="1" x14ac:dyDescent="0.3">
      <c r="B11" s="5"/>
      <c r="C11" s="6"/>
      <c r="D11" s="7"/>
      <c r="E11" s="57" t="str">
        <f>IF(Paramètres!C5&lt;&gt;"",Paramètres!C5,"")</f>
        <v>Mise en accessibilité PMR du RU Technopole</v>
      </c>
      <c r="F11" s="57"/>
      <c r="G11" s="57"/>
      <c r="H11" s="57"/>
      <c r="I11" s="8"/>
    </row>
    <row r="12" spans="2:9" ht="9" customHeight="1" x14ac:dyDescent="0.3">
      <c r="B12" s="5"/>
      <c r="C12" s="6"/>
      <c r="D12" s="7"/>
      <c r="E12" s="57"/>
      <c r="F12" s="57"/>
      <c r="G12" s="57"/>
      <c r="H12" s="57"/>
      <c r="I12" s="8"/>
    </row>
    <row r="13" spans="2:9" ht="9" customHeight="1" x14ac:dyDescent="0.3">
      <c r="B13" s="5"/>
      <c r="C13" s="6"/>
      <c r="D13" s="7"/>
      <c r="E13" s="57"/>
      <c r="F13" s="57"/>
      <c r="G13" s="57"/>
      <c r="H13" s="57"/>
      <c r="I13" s="8"/>
    </row>
    <row r="14" spans="2:9" ht="9" customHeight="1" x14ac:dyDescent="0.3">
      <c r="B14" s="5"/>
      <c r="C14" s="6"/>
      <c r="D14" s="7"/>
      <c r="E14" s="57"/>
      <c r="F14" s="57"/>
      <c r="G14" s="57"/>
      <c r="H14" s="57"/>
      <c r="I14" s="8"/>
    </row>
    <row r="15" spans="2:9" ht="9" customHeight="1" x14ac:dyDescent="0.3">
      <c r="B15" s="5"/>
      <c r="C15" s="6"/>
      <c r="D15" s="7"/>
      <c r="E15" s="57"/>
      <c r="F15" s="57"/>
      <c r="G15" s="57"/>
      <c r="H15" s="57"/>
      <c r="I15" s="8"/>
    </row>
    <row r="16" spans="2:9" ht="9" customHeight="1" x14ac:dyDescent="0.3">
      <c r="B16" s="5"/>
      <c r="C16" s="6"/>
      <c r="D16" s="7"/>
      <c r="E16" s="57"/>
      <c r="F16" s="57"/>
      <c r="G16" s="57"/>
      <c r="H16" s="57"/>
      <c r="I16" s="8"/>
    </row>
    <row r="17" spans="2:9" ht="9" customHeight="1" x14ac:dyDescent="0.3">
      <c r="B17" s="5"/>
      <c r="C17" s="6"/>
      <c r="D17" s="7"/>
      <c r="E17" s="57"/>
      <c r="F17" s="57"/>
      <c r="G17" s="57"/>
      <c r="H17" s="57"/>
      <c r="I17" s="8"/>
    </row>
    <row r="18" spans="2:9" ht="9" customHeight="1" x14ac:dyDescent="0.3">
      <c r="B18" s="5"/>
      <c r="C18" s="6"/>
      <c r="D18" s="7"/>
      <c r="E18" s="57"/>
      <c r="F18" s="57"/>
      <c r="G18" s="57"/>
      <c r="H18" s="57"/>
      <c r="I18" s="8"/>
    </row>
    <row r="19" spans="2:9" ht="9" customHeight="1" x14ac:dyDescent="0.3">
      <c r="B19" s="5"/>
      <c r="C19" s="6"/>
      <c r="D19" s="7"/>
      <c r="E19" s="57"/>
      <c r="F19" s="57"/>
      <c r="G19" s="57"/>
      <c r="H19" s="57"/>
      <c r="I19" s="8"/>
    </row>
    <row r="20" spans="2:9" ht="9" customHeight="1" x14ac:dyDescent="0.3">
      <c r="B20" s="5"/>
      <c r="C20" s="6"/>
      <c r="D20" s="7"/>
      <c r="E20" s="57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57"/>
      <c r="G20" s="57"/>
      <c r="H20" s="57"/>
      <c r="I20" s="8"/>
    </row>
    <row r="21" spans="2:9" ht="9" customHeight="1" x14ac:dyDescent="0.3">
      <c r="B21" s="5"/>
      <c r="C21" s="6"/>
      <c r="D21" s="7"/>
      <c r="E21" s="57"/>
      <c r="F21" s="57"/>
      <c r="G21" s="57"/>
      <c r="H21" s="57"/>
      <c r="I21" s="8"/>
    </row>
    <row r="22" spans="2:9" ht="9" customHeight="1" x14ac:dyDescent="0.3">
      <c r="B22" s="5"/>
      <c r="C22" s="6"/>
      <c r="D22" s="7"/>
      <c r="E22" s="57"/>
      <c r="F22" s="57"/>
      <c r="G22" s="57"/>
      <c r="H22" s="57"/>
      <c r="I22" s="8"/>
    </row>
    <row r="23" spans="2:9" ht="9" customHeight="1" x14ac:dyDescent="0.3">
      <c r="B23" s="5"/>
      <c r="C23" s="6"/>
      <c r="D23" s="7"/>
      <c r="E23" s="57"/>
      <c r="F23" s="57"/>
      <c r="G23" s="57"/>
      <c r="H23" s="57"/>
      <c r="I23" s="8"/>
    </row>
    <row r="24" spans="2:9" ht="9" customHeight="1" x14ac:dyDescent="0.3">
      <c r="B24" s="5"/>
      <c r="C24" s="6"/>
      <c r="D24" s="7"/>
      <c r="E24" s="57"/>
      <c r="F24" s="57"/>
      <c r="G24" s="57"/>
      <c r="H24" s="57"/>
      <c r="I24" s="8"/>
    </row>
    <row r="25" spans="2:9" ht="9" customHeight="1" x14ac:dyDescent="0.3">
      <c r="B25" s="5"/>
      <c r="C25" s="6"/>
      <c r="D25" s="7"/>
      <c r="E25" s="57"/>
      <c r="F25" s="57"/>
      <c r="G25" s="57"/>
      <c r="H25" s="57"/>
      <c r="I25" s="8"/>
    </row>
    <row r="26" spans="2:9" ht="9" customHeight="1" x14ac:dyDescent="0.3">
      <c r="B26" s="5"/>
      <c r="C26" s="6"/>
      <c r="D26" s="7"/>
      <c r="E26" s="57"/>
      <c r="F26" s="57"/>
      <c r="G26" s="57"/>
      <c r="H26" s="57"/>
      <c r="I26" s="8"/>
    </row>
    <row r="27" spans="2:9" ht="9" customHeight="1" x14ac:dyDescent="0.3">
      <c r="B27" s="5"/>
      <c r="C27" s="6"/>
      <c r="D27" s="7"/>
      <c r="E27" s="57"/>
      <c r="F27" s="57"/>
      <c r="G27" s="57"/>
      <c r="H27" s="57"/>
      <c r="I27" s="8"/>
    </row>
    <row r="28" spans="2:9" ht="9" customHeight="1" x14ac:dyDescent="0.3">
      <c r="B28" s="5"/>
      <c r="C28" s="6"/>
      <c r="D28" s="7"/>
      <c r="E28" s="56"/>
      <c r="F28" s="56"/>
      <c r="G28" s="56"/>
      <c r="H28" s="56"/>
      <c r="I28" s="8"/>
    </row>
    <row r="29" spans="2:9" ht="9" customHeight="1" x14ac:dyDescent="0.3">
      <c r="B29" s="5"/>
      <c r="C29" s="6"/>
      <c r="D29" s="7"/>
      <c r="E29" s="56"/>
      <c r="F29" s="56"/>
      <c r="G29" s="56"/>
      <c r="H29" s="56"/>
      <c r="I29" s="8"/>
    </row>
    <row r="30" spans="2:9" ht="9" customHeight="1" x14ac:dyDescent="0.3">
      <c r="B30" s="5"/>
      <c r="C30" s="6"/>
      <c r="D30" s="7"/>
      <c r="E30" s="56"/>
      <c r="F30" s="56"/>
      <c r="G30" s="56"/>
      <c r="H30" s="56"/>
      <c r="I30" s="8"/>
    </row>
    <row r="31" spans="2:9" ht="9" customHeight="1" x14ac:dyDescent="0.3">
      <c r="B31" s="5"/>
      <c r="C31" s="6"/>
      <c r="D31" s="7"/>
      <c r="E31" s="56"/>
      <c r="F31" s="56"/>
      <c r="G31" s="56"/>
      <c r="H31" s="56"/>
      <c r="I31" s="8"/>
    </row>
    <row r="32" spans="2:9" ht="9" customHeight="1" x14ac:dyDescent="0.3">
      <c r="B32" s="5"/>
      <c r="C32" s="6"/>
      <c r="D32" s="7"/>
      <c r="E32" s="56"/>
      <c r="F32" s="56"/>
      <c r="G32" s="56"/>
      <c r="H32" s="56"/>
      <c r="I32" s="8"/>
    </row>
    <row r="33" spans="2:9" ht="9" customHeight="1" x14ac:dyDescent="0.3">
      <c r="B33" s="5"/>
      <c r="C33" s="6"/>
      <c r="D33" s="7"/>
      <c r="E33" s="56"/>
      <c r="F33" s="56"/>
      <c r="G33" s="56"/>
      <c r="H33" s="56"/>
      <c r="I33" s="8"/>
    </row>
    <row r="34" spans="2:9" ht="9" customHeight="1" x14ac:dyDescent="0.3">
      <c r="B34" s="5"/>
      <c r="C34" s="6"/>
      <c r="D34" s="7"/>
      <c r="E34" s="56"/>
      <c r="F34" s="56"/>
      <c r="G34" s="56"/>
      <c r="H34" s="56"/>
      <c r="I34" s="8"/>
    </row>
    <row r="35" spans="2:9" ht="9" customHeight="1" x14ac:dyDescent="0.3">
      <c r="B35" s="5"/>
      <c r="C35" s="6"/>
      <c r="D35" s="7"/>
      <c r="E35" s="56"/>
      <c r="F35" s="56"/>
      <c r="G35" s="56"/>
      <c r="H35" s="56"/>
      <c r="I35" s="8"/>
    </row>
    <row r="36" spans="2:9" ht="9" customHeight="1" x14ac:dyDescent="0.3">
      <c r="B36" s="5"/>
      <c r="C36" s="6"/>
      <c r="D36" s="7"/>
      <c r="E36" s="56"/>
      <c r="F36" s="56"/>
      <c r="G36" s="56"/>
      <c r="H36" s="56"/>
      <c r="I36" s="8"/>
    </row>
    <row r="37" spans="2:9" ht="9" customHeight="1" x14ac:dyDescent="0.3">
      <c r="B37" s="5"/>
      <c r="C37" s="6"/>
      <c r="D37" s="7"/>
      <c r="E37" s="56"/>
      <c r="F37" s="56"/>
      <c r="G37" s="56"/>
      <c r="H37" s="56"/>
      <c r="I37" s="8"/>
    </row>
    <row r="38" spans="2:9" ht="9" customHeight="1" x14ac:dyDescent="0.3">
      <c r="B38" s="5"/>
      <c r="C38" s="6"/>
      <c r="D38" s="7"/>
      <c r="E38" s="56"/>
      <c r="F38" s="56"/>
      <c r="G38" s="56"/>
      <c r="H38" s="56"/>
      <c r="I38" s="8"/>
    </row>
    <row r="39" spans="2:9" ht="9" customHeight="1" x14ac:dyDescent="0.3">
      <c r="B39" s="5"/>
      <c r="C39" s="6"/>
      <c r="D39" s="7"/>
      <c r="E39" s="56"/>
      <c r="F39" s="56"/>
      <c r="G39" s="56"/>
      <c r="H39" s="56"/>
      <c r="I39" s="8"/>
    </row>
    <row r="40" spans="2:9" ht="9" customHeight="1" x14ac:dyDescent="0.3">
      <c r="B40" s="5"/>
      <c r="C40" s="6"/>
      <c r="D40" s="7"/>
      <c r="E40" s="56"/>
      <c r="F40" s="56"/>
      <c r="G40" s="56"/>
      <c r="H40" s="56"/>
      <c r="I40" s="8"/>
    </row>
    <row r="41" spans="2:9" ht="9" customHeight="1" x14ac:dyDescent="0.3">
      <c r="B41" s="5"/>
      <c r="C41" s="6"/>
      <c r="D41" s="7"/>
      <c r="E41" s="56"/>
      <c r="F41" s="56"/>
      <c r="G41" s="56"/>
      <c r="H41" s="56"/>
      <c r="I41" s="8"/>
    </row>
    <row r="42" spans="2:9" ht="9" customHeight="1" x14ac:dyDescent="0.3">
      <c r="B42" s="5"/>
      <c r="C42" s="6"/>
      <c r="D42" s="7"/>
      <c r="E42" s="56"/>
      <c r="F42" s="56"/>
      <c r="G42" s="56"/>
      <c r="H42" s="56"/>
      <c r="I42" s="8"/>
    </row>
    <row r="43" spans="2:9" ht="9" customHeight="1" x14ac:dyDescent="0.3">
      <c r="B43" s="5"/>
      <c r="C43" s="6"/>
      <c r="D43" s="7"/>
      <c r="E43" s="56"/>
      <c r="F43" s="56"/>
      <c r="G43" s="56"/>
      <c r="H43" s="56"/>
      <c r="I43" s="8"/>
    </row>
    <row r="44" spans="2:9" ht="9" customHeight="1" x14ac:dyDescent="0.3">
      <c r="B44" s="5"/>
      <c r="C44" s="6"/>
      <c r="D44" s="7"/>
      <c r="E44" s="56"/>
      <c r="F44" s="56"/>
      <c r="G44" s="56"/>
      <c r="H44" s="56"/>
      <c r="I44" s="8"/>
    </row>
    <row r="45" spans="2:9" ht="9" customHeight="1" x14ac:dyDescent="0.3">
      <c r="B45" s="5"/>
      <c r="C45" s="6"/>
      <c r="D45" s="7"/>
      <c r="E45" s="56"/>
      <c r="F45" s="56"/>
      <c r="G45" s="56"/>
      <c r="H45" s="56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6"/>
      <c r="F47" s="68" t="s">
        <v>4</v>
      </c>
      <c r="G47" s="56"/>
      <c r="H47" s="56"/>
      <c r="I47" s="8"/>
    </row>
    <row r="48" spans="2:9" ht="9" customHeight="1" x14ac:dyDescent="0.3">
      <c r="B48" s="5"/>
      <c r="C48" s="6"/>
      <c r="D48" s="7"/>
      <c r="E48" s="56"/>
      <c r="F48" s="56"/>
      <c r="G48" s="56"/>
      <c r="H48" s="56"/>
      <c r="I48" s="8"/>
    </row>
    <row r="49" spans="2:9" ht="9" customHeight="1" x14ac:dyDescent="0.3">
      <c r="B49" s="5"/>
      <c r="C49" s="6"/>
      <c r="D49" s="7"/>
      <c r="E49" s="56"/>
      <c r="F49" s="56"/>
      <c r="G49" s="56"/>
      <c r="H49" s="56"/>
      <c r="I49" s="8"/>
    </row>
    <row r="50" spans="2:9" ht="9" customHeight="1" x14ac:dyDescent="0.3">
      <c r="B50" s="5"/>
      <c r="C50" s="6"/>
      <c r="D50" s="7"/>
      <c r="E50" s="56"/>
      <c r="F50" s="56"/>
      <c r="G50" s="56"/>
      <c r="H50" s="56"/>
      <c r="I50" s="8"/>
    </row>
    <row r="51" spans="2:9" ht="9" customHeight="1" x14ac:dyDescent="0.3">
      <c r="B51" s="5"/>
      <c r="C51" s="6"/>
      <c r="D51" s="7"/>
      <c r="E51" s="56"/>
      <c r="F51" s="56"/>
      <c r="G51" s="56"/>
      <c r="H51" s="56"/>
      <c r="I51" s="8"/>
    </row>
    <row r="52" spans="2:9" ht="9" customHeight="1" x14ac:dyDescent="0.3">
      <c r="B52" s="5"/>
      <c r="C52" s="6"/>
      <c r="D52" s="7"/>
      <c r="E52" s="56"/>
      <c r="F52" s="56"/>
      <c r="G52" s="56"/>
      <c r="H52" s="56"/>
      <c r="I52" s="8"/>
    </row>
    <row r="53" spans="2:9" ht="9" customHeight="1" x14ac:dyDescent="0.3">
      <c r="B53" s="5"/>
      <c r="C53" s="6"/>
      <c r="D53" s="7"/>
      <c r="E53" s="56"/>
      <c r="F53" s="56"/>
      <c r="G53" s="56"/>
      <c r="H53" s="56"/>
      <c r="I53" s="8"/>
    </row>
    <row r="54" spans="2:9" ht="9" customHeight="1" x14ac:dyDescent="0.3">
      <c r="B54" s="5"/>
      <c r="C54" s="6"/>
      <c r="D54" s="7"/>
      <c r="E54" s="56"/>
      <c r="F54" s="56"/>
      <c r="G54" s="56"/>
      <c r="H54" s="56"/>
      <c r="I54" s="8"/>
    </row>
    <row r="55" spans="2:9" ht="9" customHeight="1" x14ac:dyDescent="0.3">
      <c r="B55" s="5"/>
      <c r="C55" s="6"/>
      <c r="D55" s="7"/>
      <c r="E55" s="56"/>
      <c r="F55" s="56"/>
      <c r="G55" s="56"/>
      <c r="H55" s="56"/>
      <c r="I55" s="8"/>
    </row>
    <row r="56" spans="2:9" ht="9" customHeight="1" x14ac:dyDescent="0.3">
      <c r="B56" s="5"/>
      <c r="C56" s="6"/>
      <c r="D56" s="7"/>
      <c r="E56" s="56"/>
      <c r="F56" s="56"/>
      <c r="G56" s="56"/>
      <c r="H56" s="56"/>
      <c r="I56" s="8"/>
    </row>
    <row r="57" spans="2:9" ht="9" customHeight="1" x14ac:dyDescent="0.3">
      <c r="B57" s="5"/>
      <c r="C57" s="6"/>
      <c r="D57" s="7"/>
      <c r="E57" s="56"/>
      <c r="F57" s="56"/>
      <c r="G57" s="56"/>
      <c r="H57" s="56"/>
      <c r="I57" s="8"/>
    </row>
    <row r="58" spans="2:9" ht="9" customHeight="1" x14ac:dyDescent="0.3">
      <c r="B58" s="5"/>
      <c r="C58" s="6"/>
      <c r="D58" s="7"/>
      <c r="E58" s="56"/>
      <c r="F58" s="56"/>
      <c r="G58" s="56"/>
      <c r="H58" s="56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8" t="str">
        <f>IF(Paramètres!C9&lt;&gt;"",Paramètres!C9,"")</f>
        <v>Lot n°4</v>
      </c>
      <c r="F60" s="58"/>
      <c r="G60" s="58"/>
      <c r="H60" s="58"/>
      <c r="I60" s="8"/>
    </row>
    <row r="61" spans="2:9" ht="9" customHeight="1" x14ac:dyDescent="0.3">
      <c r="B61" s="5"/>
      <c r="C61" s="6"/>
      <c r="D61" s="7"/>
      <c r="E61" s="58"/>
      <c r="F61" s="58"/>
      <c r="G61" s="58"/>
      <c r="H61" s="58"/>
      <c r="I61" s="8"/>
    </row>
    <row r="62" spans="2:9" ht="9" customHeight="1" x14ac:dyDescent="0.3">
      <c r="B62" s="5"/>
      <c r="C62" s="6"/>
      <c r="D62" s="7"/>
      <c r="E62" s="58"/>
      <c r="F62" s="58"/>
      <c r="G62" s="58"/>
      <c r="H62" s="58"/>
      <c r="I62" s="8"/>
    </row>
    <row r="63" spans="2:9" ht="9" customHeight="1" x14ac:dyDescent="0.3">
      <c r="B63" s="5"/>
      <c r="C63" s="6"/>
      <c r="D63" s="7"/>
      <c r="E63" s="58" t="str">
        <f>IF(Paramètres!C11&lt;&gt;"",Paramètres!C11,"")</f>
        <v>PLATRERIE - FAUX-PLAFONDS</v>
      </c>
      <c r="F63" s="58"/>
      <c r="G63" s="58"/>
      <c r="H63" s="58"/>
      <c r="I63" s="8"/>
    </row>
    <row r="64" spans="2:9" ht="9" customHeight="1" x14ac:dyDescent="0.3">
      <c r="B64" s="5"/>
      <c r="C64" s="6"/>
      <c r="D64" s="7"/>
      <c r="E64" s="58"/>
      <c r="F64" s="58"/>
      <c r="G64" s="58"/>
      <c r="H64" s="58"/>
      <c r="I64" s="8"/>
    </row>
    <row r="65" spans="2:9" ht="9" customHeight="1" x14ac:dyDescent="0.3">
      <c r="B65" s="5"/>
      <c r="C65" s="6"/>
      <c r="D65" s="7"/>
      <c r="E65" s="58"/>
      <c r="F65" s="58"/>
      <c r="G65" s="58"/>
      <c r="H65" s="58"/>
      <c r="I65" s="8"/>
    </row>
    <row r="66" spans="2:9" ht="9" customHeight="1" x14ac:dyDescent="0.3">
      <c r="B66" s="5"/>
      <c r="C66" s="6"/>
      <c r="D66" s="7"/>
      <c r="E66" s="58"/>
      <c r="F66" s="58"/>
      <c r="G66" s="58"/>
      <c r="H66" s="58"/>
      <c r="I66" s="8"/>
    </row>
    <row r="67" spans="2:9" ht="9" customHeight="1" x14ac:dyDescent="0.3">
      <c r="B67" s="5"/>
      <c r="C67" s="6"/>
      <c r="D67" s="7"/>
      <c r="E67" s="58"/>
      <c r="F67" s="58"/>
      <c r="G67" s="58"/>
      <c r="H67" s="58"/>
      <c r="I67" s="8"/>
    </row>
    <row r="68" spans="2:9" ht="9" customHeight="1" x14ac:dyDescent="0.3">
      <c r="B68" s="5"/>
      <c r="C68" s="6"/>
      <c r="D68" s="7"/>
      <c r="E68" s="58"/>
      <c r="F68" s="58"/>
      <c r="G68" s="58"/>
      <c r="H68" s="58"/>
      <c r="I68" s="8"/>
    </row>
    <row r="69" spans="2:9" ht="9" customHeight="1" x14ac:dyDescent="0.3">
      <c r="B69" s="5"/>
      <c r="C69" s="6"/>
      <c r="D69" s="7"/>
      <c r="E69" s="58"/>
      <c r="F69" s="58"/>
      <c r="G69" s="58"/>
      <c r="H69" s="58"/>
      <c r="I69" s="8"/>
    </row>
    <row r="70" spans="2:9" ht="9" customHeight="1" x14ac:dyDescent="0.3">
      <c r="B70" s="5"/>
      <c r="C70" s="6"/>
      <c r="D70" s="7"/>
      <c r="E70" s="59" t="str">
        <f>IF(Paramètres!C3&lt;&gt;"",Paramètres!C3,"")</f>
        <v>DPGF</v>
      </c>
      <c r="F70" s="60"/>
      <c r="G70" s="60"/>
      <c r="H70" s="61"/>
      <c r="I70" s="8"/>
    </row>
    <row r="71" spans="2:9" ht="9" customHeight="1" x14ac:dyDescent="0.3">
      <c r="B71" s="71"/>
      <c r="C71" s="69" t="s">
        <v>6</v>
      </c>
      <c r="D71" s="7"/>
      <c r="E71" s="62"/>
      <c r="F71" s="57"/>
      <c r="G71" s="57"/>
      <c r="H71" s="63"/>
      <c r="I71" s="8"/>
    </row>
    <row r="72" spans="2:9" ht="9" customHeight="1" x14ac:dyDescent="0.3">
      <c r="B72" s="71"/>
      <c r="C72" s="70"/>
      <c r="D72" s="7"/>
      <c r="E72" s="62"/>
      <c r="F72" s="57"/>
      <c r="G72" s="57"/>
      <c r="H72" s="63"/>
      <c r="I72" s="8"/>
    </row>
    <row r="73" spans="2:9" ht="9" customHeight="1" x14ac:dyDescent="0.3">
      <c r="B73" s="71"/>
      <c r="C73" s="70"/>
      <c r="D73" s="7"/>
      <c r="E73" s="62"/>
      <c r="F73" s="57"/>
      <c r="G73" s="57"/>
      <c r="H73" s="63"/>
      <c r="I73" s="8"/>
    </row>
    <row r="74" spans="2:9" ht="9" customHeight="1" x14ac:dyDescent="0.3">
      <c r="B74" s="71"/>
      <c r="C74" s="70"/>
      <c r="D74" s="7"/>
      <c r="E74" s="62"/>
      <c r="F74" s="57"/>
      <c r="G74" s="57"/>
      <c r="H74" s="63"/>
      <c r="I74" s="8"/>
    </row>
    <row r="75" spans="2:9" ht="9" customHeight="1" x14ac:dyDescent="0.3">
      <c r="B75" s="71"/>
      <c r="C75" s="70"/>
      <c r="D75" s="7"/>
      <c r="E75" s="62"/>
      <c r="F75" s="57"/>
      <c r="G75" s="57"/>
      <c r="H75" s="63"/>
      <c r="I75" s="8"/>
    </row>
    <row r="76" spans="2:9" ht="9" customHeight="1" x14ac:dyDescent="0.3">
      <c r="B76" s="71"/>
      <c r="C76" s="70"/>
      <c r="D76" s="7"/>
      <c r="E76" s="64"/>
      <c r="F76" s="65"/>
      <c r="G76" s="65"/>
      <c r="H76" s="66"/>
      <c r="I76" s="8"/>
    </row>
    <row r="77" spans="2:9" ht="9" customHeight="1" x14ac:dyDescent="0.3">
      <c r="B77" s="71"/>
      <c r="C77" s="70"/>
      <c r="D77" s="7"/>
      <c r="E77" s="7"/>
      <c r="F77" s="7"/>
      <c r="G77" s="7"/>
      <c r="H77" s="7"/>
      <c r="I77" s="8"/>
    </row>
    <row r="78" spans="2:9" ht="9" customHeight="1" x14ac:dyDescent="0.3">
      <c r="B78" s="71"/>
      <c r="C78" s="69" t="s">
        <v>5</v>
      </c>
      <c r="D78" s="7"/>
      <c r="E78" s="7"/>
      <c r="F78" s="67" t="s">
        <v>0</v>
      </c>
      <c r="G78" s="67" t="str">
        <f>IF(Paramètres!C7&lt;&gt;"",Paramètres!C7,"")</f>
        <v>2406SASNC035</v>
      </c>
      <c r="H78" s="7"/>
      <c r="I78" s="8"/>
    </row>
    <row r="79" spans="2:9" ht="9" customHeight="1" x14ac:dyDescent="0.3">
      <c r="B79" s="71"/>
      <c r="C79" s="70"/>
      <c r="D79" s="7"/>
      <c r="E79" s="7"/>
      <c r="F79" s="67"/>
      <c r="G79" s="67"/>
      <c r="H79" s="7"/>
      <c r="I79" s="8"/>
    </row>
    <row r="80" spans="2:9" ht="9" customHeight="1" x14ac:dyDescent="0.3">
      <c r="B80" s="71"/>
      <c r="C80" s="70"/>
      <c r="D80" s="7"/>
      <c r="E80" s="7"/>
      <c r="F80" s="67" t="s">
        <v>1</v>
      </c>
      <c r="G80" s="67" t="str">
        <f>IF(Paramètres!C13&lt;&gt;"",Paramètres!C13,"")</f>
        <v>26/04/2025</v>
      </c>
      <c r="H80" s="7"/>
      <c r="I80" s="8"/>
    </row>
    <row r="81" spans="2:9" ht="9" customHeight="1" x14ac:dyDescent="0.3">
      <c r="B81" s="71"/>
      <c r="C81" s="70"/>
      <c r="D81" s="7"/>
      <c r="E81" s="7"/>
      <c r="F81" s="67"/>
      <c r="G81" s="67"/>
      <c r="H81" s="7"/>
      <c r="I81" s="8"/>
    </row>
    <row r="82" spans="2:9" ht="9" customHeight="1" x14ac:dyDescent="0.3">
      <c r="B82" s="71"/>
      <c r="C82" s="70"/>
      <c r="D82" s="7"/>
      <c r="E82" s="7"/>
      <c r="F82" s="67" t="s">
        <v>2</v>
      </c>
      <c r="G82" s="67" t="str">
        <f>IF(Paramètres!C15&lt;&gt;"",Paramètres!C15,"")</f>
        <v>DCE</v>
      </c>
      <c r="H82" s="7"/>
      <c r="I82" s="8"/>
    </row>
    <row r="83" spans="2:9" ht="9" customHeight="1" x14ac:dyDescent="0.3">
      <c r="B83" s="71"/>
      <c r="C83" s="70"/>
      <c r="D83" s="7"/>
      <c r="E83" s="7"/>
      <c r="F83" s="67"/>
      <c r="G83" s="67"/>
      <c r="H83" s="7"/>
      <c r="I83" s="8"/>
    </row>
    <row r="84" spans="2:9" ht="9" customHeight="1" x14ac:dyDescent="0.3">
      <c r="B84" s="71"/>
      <c r="C84" s="70"/>
      <c r="D84" s="7"/>
      <c r="E84" s="7"/>
      <c r="F84" s="67" t="s">
        <v>3</v>
      </c>
      <c r="G84" s="67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67"/>
      <c r="G85" s="67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16"/>
  <sheetViews>
    <sheetView showGridLines="0" tabSelected="1" workbookViewId="0">
      <pane ySplit="3" topLeftCell="A4" activePane="bottomLeft" state="frozen"/>
      <selection pane="bottomLeft" activeCell="I9" sqref="I9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72" t="s">
        <v>25</v>
      </c>
      <c r="D3" s="72"/>
      <c r="E3" s="72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3">
      <c r="A4" s="7">
        <v>2</v>
      </c>
      <c r="B4" s="14" t="s">
        <v>37</v>
      </c>
      <c r="C4" s="73" t="s">
        <v>38</v>
      </c>
      <c r="D4" s="73"/>
      <c r="E4" s="73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74" t="s">
        <v>40</v>
      </c>
      <c r="D7" s="74"/>
      <c r="E7" s="74"/>
      <c r="F7" s="17"/>
      <c r="G7" s="17"/>
      <c r="H7" s="17"/>
      <c r="I7" s="17"/>
      <c r="J7" s="18"/>
      <c r="K7" s="7"/>
    </row>
    <row r="8" spans="1:17" ht="18" customHeight="1" x14ac:dyDescent="0.3">
      <c r="A8" s="7">
        <v>4</v>
      </c>
      <c r="B8" s="16" t="s">
        <v>41</v>
      </c>
      <c r="C8" s="75" t="s">
        <v>42</v>
      </c>
      <c r="D8" s="75"/>
      <c r="E8" s="75"/>
      <c r="F8" s="19"/>
      <c r="G8" s="19"/>
      <c r="H8" s="19"/>
      <c r="I8" s="19"/>
      <c r="J8" s="20"/>
      <c r="K8" s="7"/>
    </row>
    <row r="9" spans="1:17" x14ac:dyDescent="0.3">
      <c r="A9" s="7">
        <v>9</v>
      </c>
      <c r="B9" s="21" t="s">
        <v>43</v>
      </c>
      <c r="C9" s="76" t="s">
        <v>44</v>
      </c>
      <c r="D9" s="77"/>
      <c r="E9" s="77"/>
      <c r="F9" s="23" t="s">
        <v>12</v>
      </c>
      <c r="G9" s="24">
        <f>ROUND(SUM(G10:G11), 0 )</f>
        <v>4</v>
      </c>
      <c r="H9" s="24"/>
      <c r="I9" s="25"/>
      <c r="J9" s="26">
        <f>IF(AND(G9= "",H9= ""), 0, ROUND(ROUND(I9, 2) * ROUND(IF(H9="",G9,H9),  0), 2))</f>
        <v>0</v>
      </c>
      <c r="K9" s="7"/>
      <c r="M9" s="27">
        <v>0.2</v>
      </c>
      <c r="Q9" s="7" t="str">
        <f>IF(H9= "", "", 1032)</f>
        <v/>
      </c>
    </row>
    <row r="10" spans="1:17" hidden="1" x14ac:dyDescent="0.3">
      <c r="A10" s="28" t="s">
        <v>46</v>
      </c>
      <c r="B10" s="22"/>
      <c r="C10" s="78" t="s">
        <v>45</v>
      </c>
      <c r="D10" s="78"/>
      <c r="E10" s="78"/>
      <c r="F10" s="78"/>
      <c r="G10" s="29">
        <v>2</v>
      </c>
      <c r="H10" s="30"/>
      <c r="J10" s="22"/>
    </row>
    <row r="11" spans="1:17" hidden="1" x14ac:dyDescent="0.3">
      <c r="A11" s="28" t="s">
        <v>48</v>
      </c>
      <c r="B11" s="22"/>
      <c r="C11" s="78" t="s">
        <v>47</v>
      </c>
      <c r="D11" s="78"/>
      <c r="E11" s="78"/>
      <c r="F11" s="78"/>
      <c r="G11" s="29">
        <v>2</v>
      </c>
      <c r="H11" s="30"/>
      <c r="J11" s="22"/>
    </row>
    <row r="12" spans="1:17" hidden="1" x14ac:dyDescent="0.3">
      <c r="G12" s="31">
        <f>G10</f>
        <v>2</v>
      </c>
      <c r="H12" s="31" t="str">
        <f>IF(H10= "", "", H10)</f>
        <v/>
      </c>
      <c r="J12" s="31">
        <f>IF(AND(G12= "",H12= ""), 0, ROUND(ROUND(I9, 2) * ROUND(IF(H12="",G12,H12),  0), 2))</f>
        <v>0</v>
      </c>
      <c r="K12" s="7">
        <f>K9</f>
        <v>0</v>
      </c>
      <c r="Q12" s="7">
        <f>IF(H9= "", 17657, "")</f>
        <v>17657</v>
      </c>
    </row>
    <row r="13" spans="1:17" hidden="1" x14ac:dyDescent="0.3">
      <c r="G13" s="31">
        <f>G11</f>
        <v>2</v>
      </c>
      <c r="H13" s="31" t="str">
        <f>IF(H11= "", "", H11)</f>
        <v/>
      </c>
      <c r="J13" s="31">
        <f>IF(AND(G13= "",H13= ""), 0, ROUND(ROUND(I9, 2) * ROUND(IF(H13="",G13,H13),  0), 2))</f>
        <v>0</v>
      </c>
      <c r="K13" s="7">
        <f>K9</f>
        <v>0</v>
      </c>
      <c r="Q13" s="7">
        <f>IF(H9= "", 17657, "")</f>
        <v>17657</v>
      </c>
    </row>
    <row r="14" spans="1:17" hidden="1" x14ac:dyDescent="0.3">
      <c r="A14" s="7" t="s">
        <v>49</v>
      </c>
    </row>
    <row r="15" spans="1:17" hidden="1" x14ac:dyDescent="0.3">
      <c r="A15" s="7" t="s">
        <v>49</v>
      </c>
    </row>
    <row r="16" spans="1:17" hidden="1" x14ac:dyDescent="0.3">
      <c r="A16" s="7" t="s">
        <v>49</v>
      </c>
    </row>
    <row r="17" spans="1:10" hidden="1" x14ac:dyDescent="0.3">
      <c r="A17" s="7" t="s">
        <v>49</v>
      </c>
    </row>
    <row r="18" spans="1:10" hidden="1" x14ac:dyDescent="0.3">
      <c r="A18" s="7" t="s">
        <v>49</v>
      </c>
    </row>
    <row r="19" spans="1:10" hidden="1" x14ac:dyDescent="0.3">
      <c r="A19" s="7" t="s">
        <v>49</v>
      </c>
    </row>
    <row r="20" spans="1:10" hidden="1" x14ac:dyDescent="0.3">
      <c r="A20" s="7" t="s">
        <v>49</v>
      </c>
    </row>
    <row r="21" spans="1:10" hidden="1" x14ac:dyDescent="0.3">
      <c r="A21" s="7" t="s">
        <v>49</v>
      </c>
    </row>
    <row r="22" spans="1:10" hidden="1" x14ac:dyDescent="0.3">
      <c r="A22" s="7" t="s">
        <v>49</v>
      </c>
    </row>
    <row r="23" spans="1:10" hidden="1" x14ac:dyDescent="0.3">
      <c r="A23" s="7" t="s">
        <v>49</v>
      </c>
    </row>
    <row r="24" spans="1:10" hidden="1" x14ac:dyDescent="0.3">
      <c r="A24" s="7" t="s">
        <v>49</v>
      </c>
    </row>
    <row r="25" spans="1:10" hidden="1" x14ac:dyDescent="0.3">
      <c r="A25" s="7" t="s">
        <v>49</v>
      </c>
    </row>
    <row r="26" spans="1:10" hidden="1" x14ac:dyDescent="0.3">
      <c r="A26" s="7" t="s">
        <v>49</v>
      </c>
    </row>
    <row r="27" spans="1:10" hidden="1" x14ac:dyDescent="0.3">
      <c r="A27" s="7" t="s">
        <v>49</v>
      </c>
    </row>
    <row r="28" spans="1:10" hidden="1" x14ac:dyDescent="0.3">
      <c r="A28" s="7" t="s">
        <v>49</v>
      </c>
    </row>
    <row r="29" spans="1:10" hidden="1" x14ac:dyDescent="0.3">
      <c r="A29" s="7" t="s">
        <v>49</v>
      </c>
    </row>
    <row r="30" spans="1:10" x14ac:dyDescent="0.3">
      <c r="A30" s="7" t="s">
        <v>50</v>
      </c>
      <c r="B30" s="21"/>
      <c r="C30" s="7" t="s">
        <v>51</v>
      </c>
      <c r="G30" s="32">
        <v>2</v>
      </c>
      <c r="I30" s="33" t="s">
        <v>52</v>
      </c>
      <c r="J30" s="22"/>
    </row>
    <row r="31" spans="1:10" ht="61.2" hidden="1" x14ac:dyDescent="0.3">
      <c r="A31" s="7" t="s">
        <v>53</v>
      </c>
    </row>
    <row r="32" spans="1:10" x14ac:dyDescent="0.3">
      <c r="A32" s="7" t="s">
        <v>50</v>
      </c>
      <c r="B32" s="21"/>
      <c r="C32" s="7" t="s">
        <v>54</v>
      </c>
      <c r="G32" s="32">
        <v>2</v>
      </c>
      <c r="I32" s="33" t="s">
        <v>52</v>
      </c>
      <c r="J32" s="22"/>
    </row>
    <row r="33" spans="1:17" ht="51" hidden="1" x14ac:dyDescent="0.3">
      <c r="A33" s="7" t="s">
        <v>55</v>
      </c>
    </row>
    <row r="34" spans="1:17" hidden="1" x14ac:dyDescent="0.3">
      <c r="A34" s="7" t="s">
        <v>56</v>
      </c>
    </row>
    <row r="35" spans="1:17" x14ac:dyDescent="0.3">
      <c r="A35" s="7" t="s">
        <v>57</v>
      </c>
      <c r="B35" s="34"/>
      <c r="C35" s="79" t="s">
        <v>58</v>
      </c>
      <c r="D35" s="79"/>
      <c r="E35" s="79"/>
      <c r="F35" s="79"/>
      <c r="G35" s="79"/>
      <c r="H35" s="79"/>
      <c r="I35" s="79"/>
      <c r="J35" s="34"/>
    </row>
    <row r="36" spans="1:17" hidden="1" x14ac:dyDescent="0.3">
      <c r="A36" s="7" t="s">
        <v>59</v>
      </c>
    </row>
    <row r="37" spans="1:17" hidden="1" x14ac:dyDescent="0.3">
      <c r="A37" s="7" t="s">
        <v>60</v>
      </c>
    </row>
    <row r="38" spans="1:17" ht="18" customHeight="1" x14ac:dyDescent="0.3">
      <c r="A38" s="7">
        <v>4</v>
      </c>
      <c r="B38" s="16" t="s">
        <v>61</v>
      </c>
      <c r="C38" s="75" t="s">
        <v>62</v>
      </c>
      <c r="D38" s="75"/>
      <c r="E38" s="75"/>
      <c r="F38" s="19"/>
      <c r="G38" s="19"/>
      <c r="H38" s="19"/>
      <c r="I38" s="19"/>
      <c r="J38" s="20"/>
      <c r="K38" s="7"/>
    </row>
    <row r="39" spans="1:17" x14ac:dyDescent="0.3">
      <c r="A39" s="7">
        <v>9</v>
      </c>
      <c r="B39" s="21" t="s">
        <v>63</v>
      </c>
      <c r="C39" s="76" t="s">
        <v>64</v>
      </c>
      <c r="D39" s="77"/>
      <c r="E39" s="77"/>
      <c r="F39" s="23" t="s">
        <v>11</v>
      </c>
      <c r="G39" s="35">
        <f>ROUND(SUM(G40:G42), 2 )</f>
        <v>103.2</v>
      </c>
      <c r="H39" s="35"/>
      <c r="I39" s="25"/>
      <c r="J39" s="26">
        <f>IF(AND(G39= "",H39= ""), 0, ROUND(ROUND(I39, 2) * ROUND(IF(H39="",G39,H39),  2), 2))</f>
        <v>0</v>
      </c>
      <c r="K39" s="7"/>
      <c r="M39" s="27">
        <v>0.2</v>
      </c>
      <c r="Q39" s="7" t="str">
        <f>IF(H39= "", "", 1032)</f>
        <v/>
      </c>
    </row>
    <row r="40" spans="1:17" hidden="1" x14ac:dyDescent="0.3">
      <c r="A40" s="28" t="s">
        <v>66</v>
      </c>
      <c r="B40" s="22"/>
      <c r="C40" s="78" t="s">
        <v>65</v>
      </c>
      <c r="D40" s="78"/>
      <c r="E40" s="78"/>
      <c r="F40" s="78"/>
      <c r="G40" s="36">
        <v>42.6</v>
      </c>
      <c r="H40" s="30"/>
      <c r="J40" s="22"/>
    </row>
    <row r="41" spans="1:17" hidden="1" x14ac:dyDescent="0.3">
      <c r="A41" s="28" t="s">
        <v>46</v>
      </c>
      <c r="B41" s="22"/>
      <c r="C41" s="78" t="s">
        <v>45</v>
      </c>
      <c r="D41" s="78"/>
      <c r="E41" s="78"/>
      <c r="F41" s="78"/>
      <c r="G41" s="36">
        <v>30</v>
      </c>
      <c r="H41" s="30"/>
      <c r="J41" s="22"/>
    </row>
    <row r="42" spans="1:17" hidden="1" x14ac:dyDescent="0.3">
      <c r="A42" s="28" t="s">
        <v>48</v>
      </c>
      <c r="B42" s="22"/>
      <c r="C42" s="78" t="s">
        <v>47</v>
      </c>
      <c r="D42" s="78"/>
      <c r="E42" s="78"/>
      <c r="F42" s="78"/>
      <c r="G42" s="36">
        <v>30.6</v>
      </c>
      <c r="H42" s="30"/>
      <c r="J42" s="22"/>
    </row>
    <row r="43" spans="1:17" hidden="1" x14ac:dyDescent="0.3">
      <c r="G43" s="31">
        <f>G40</f>
        <v>42.6</v>
      </c>
      <c r="H43" s="31" t="str">
        <f>IF(H40= "", "", H40)</f>
        <v/>
      </c>
      <c r="J43" s="31">
        <f>IF(AND(G43= "",H43= ""), 0, ROUND(ROUND(I39, 2) * ROUND(IF(H43="",G43,H43),  2), 2))</f>
        <v>0</v>
      </c>
      <c r="K43" s="7">
        <f>K39</f>
        <v>0</v>
      </c>
      <c r="Q43" s="7">
        <f>IF(H39= "", 17657, "")</f>
        <v>17657</v>
      </c>
    </row>
    <row r="44" spans="1:17" hidden="1" x14ac:dyDescent="0.3">
      <c r="G44" s="31">
        <f>G41</f>
        <v>30</v>
      </c>
      <c r="H44" s="31" t="str">
        <f>IF(H41= "", "", H41)</f>
        <v/>
      </c>
      <c r="J44" s="31">
        <f>IF(AND(G44= "",H44= ""), 0, ROUND(ROUND(I39, 2) * ROUND(IF(H44="",G44,H44),  2), 2))</f>
        <v>0</v>
      </c>
      <c r="K44" s="7">
        <f>K39</f>
        <v>0</v>
      </c>
      <c r="Q44" s="7">
        <f>IF(H39= "", 17657, "")</f>
        <v>17657</v>
      </c>
    </row>
    <row r="45" spans="1:17" hidden="1" x14ac:dyDescent="0.3">
      <c r="G45" s="31">
        <f>G42</f>
        <v>30.6</v>
      </c>
      <c r="H45" s="31" t="str">
        <f>IF(H42= "", "", H42)</f>
        <v/>
      </c>
      <c r="J45" s="31">
        <f>IF(AND(G45= "",H45= ""), 0, ROUND(ROUND(I39, 2) * ROUND(IF(H45="",G45,H45),  2), 2))</f>
        <v>0</v>
      </c>
      <c r="K45" s="7">
        <f>K39</f>
        <v>0</v>
      </c>
      <c r="Q45" s="7">
        <f>IF(H39= "", 17657, "")</f>
        <v>17657</v>
      </c>
    </row>
    <row r="46" spans="1:17" hidden="1" x14ac:dyDescent="0.3">
      <c r="A46" s="7" t="s">
        <v>49</v>
      </c>
    </row>
    <row r="47" spans="1:17" hidden="1" x14ac:dyDescent="0.3">
      <c r="A47" s="7" t="s">
        <v>49</v>
      </c>
    </row>
    <row r="48" spans="1:17" ht="20.7" customHeight="1" x14ac:dyDescent="0.3">
      <c r="A48" s="7" t="s">
        <v>50</v>
      </c>
      <c r="B48" s="21"/>
      <c r="C48" s="7" t="s">
        <v>67</v>
      </c>
      <c r="G48" s="37">
        <v>15</v>
      </c>
      <c r="I48" s="38" t="s">
        <v>68</v>
      </c>
      <c r="J48" s="22"/>
    </row>
    <row r="49" spans="1:17" ht="40.799999999999997" hidden="1" x14ac:dyDescent="0.3">
      <c r="A49" s="7" t="s">
        <v>69</v>
      </c>
    </row>
    <row r="50" spans="1:17" ht="22.8" customHeight="1" x14ac:dyDescent="0.3">
      <c r="A50" s="7" t="s">
        <v>50</v>
      </c>
      <c r="B50" s="21"/>
      <c r="C50" s="7" t="s">
        <v>70</v>
      </c>
      <c r="G50" s="37">
        <v>27.6</v>
      </c>
      <c r="I50" s="38" t="s">
        <v>68</v>
      </c>
      <c r="J50" s="22"/>
    </row>
    <row r="51" spans="1:17" ht="40.799999999999997" hidden="1" x14ac:dyDescent="0.3">
      <c r="A51" s="7" t="s">
        <v>69</v>
      </c>
    </row>
    <row r="52" spans="1:17" ht="22.8" customHeight="1" x14ac:dyDescent="0.3">
      <c r="A52" s="7" t="s">
        <v>50</v>
      </c>
      <c r="B52" s="21"/>
      <c r="C52" s="7" t="s">
        <v>71</v>
      </c>
      <c r="G52" s="37">
        <v>30</v>
      </c>
      <c r="I52" s="38" t="s">
        <v>68</v>
      </c>
      <c r="J52" s="22"/>
    </row>
    <row r="53" spans="1:17" ht="61.2" hidden="1" x14ac:dyDescent="0.3">
      <c r="A53" s="7" t="s">
        <v>53</v>
      </c>
    </row>
    <row r="54" spans="1:17" ht="24.75" customHeight="1" x14ac:dyDescent="0.3">
      <c r="A54" s="7" t="s">
        <v>50</v>
      </c>
      <c r="B54" s="21"/>
      <c r="C54" s="7" t="s">
        <v>72</v>
      </c>
      <c r="G54" s="37">
        <v>30.6</v>
      </c>
      <c r="I54" s="38" t="s">
        <v>68</v>
      </c>
      <c r="J54" s="22"/>
    </row>
    <row r="55" spans="1:17" ht="51" hidden="1" x14ac:dyDescent="0.3">
      <c r="A55" s="7" t="s">
        <v>55</v>
      </c>
    </row>
    <row r="56" spans="1:17" hidden="1" x14ac:dyDescent="0.3">
      <c r="A56" s="7" t="s">
        <v>56</v>
      </c>
    </row>
    <row r="57" spans="1:17" x14ac:dyDescent="0.3">
      <c r="A57" s="7" t="s">
        <v>57</v>
      </c>
      <c r="B57" s="34"/>
      <c r="C57" s="79" t="s">
        <v>73</v>
      </c>
      <c r="D57" s="79"/>
      <c r="E57" s="79"/>
      <c r="F57" s="79"/>
      <c r="G57" s="79"/>
      <c r="H57" s="79"/>
      <c r="I57" s="79"/>
      <c r="J57" s="34"/>
    </row>
    <row r="58" spans="1:17" hidden="1" x14ac:dyDescent="0.3">
      <c r="A58" s="7" t="s">
        <v>59</v>
      </c>
    </row>
    <row r="59" spans="1:17" x14ac:dyDescent="0.3">
      <c r="A59" s="7">
        <v>9</v>
      </c>
      <c r="B59" s="21" t="s">
        <v>74</v>
      </c>
      <c r="C59" s="76" t="s">
        <v>75</v>
      </c>
      <c r="D59" s="77"/>
      <c r="E59" s="77"/>
      <c r="F59" s="23" t="s">
        <v>11</v>
      </c>
      <c r="G59" s="35">
        <f>ROUND(SUM(G60:G60), 2 )</f>
        <v>30</v>
      </c>
      <c r="H59" s="35"/>
      <c r="I59" s="25"/>
      <c r="J59" s="26">
        <f>IF(AND(G59= "",H59= ""), 0, ROUND(ROUND(I59, 2) * ROUND(IF(H59="",G59,H59),  2), 2))</f>
        <v>0</v>
      </c>
      <c r="K59" s="7"/>
      <c r="M59" s="27">
        <v>0.2</v>
      </c>
      <c r="Q59" s="7">
        <v>16838</v>
      </c>
    </row>
    <row r="60" spans="1:17" hidden="1" x14ac:dyDescent="0.3">
      <c r="A60" s="28" t="s">
        <v>77</v>
      </c>
      <c r="B60" s="22"/>
      <c r="C60" s="78" t="s">
        <v>76</v>
      </c>
      <c r="D60" s="78"/>
      <c r="E60" s="78"/>
      <c r="F60" s="78"/>
      <c r="G60" s="36">
        <v>30</v>
      </c>
      <c r="H60" s="30"/>
      <c r="J60" s="22"/>
    </row>
    <row r="61" spans="1:17" hidden="1" x14ac:dyDescent="0.3">
      <c r="A61" s="7" t="s">
        <v>49</v>
      </c>
    </row>
    <row r="62" spans="1:17" hidden="1" x14ac:dyDescent="0.3">
      <c r="A62" s="7" t="s">
        <v>49</v>
      </c>
    </row>
    <row r="63" spans="1:17" ht="24.75" customHeight="1" x14ac:dyDescent="0.3">
      <c r="A63" s="7" t="s">
        <v>50</v>
      </c>
      <c r="B63" s="21"/>
      <c r="C63" s="7" t="s">
        <v>78</v>
      </c>
      <c r="G63" s="37">
        <v>30</v>
      </c>
      <c r="I63" s="38" t="s">
        <v>68</v>
      </c>
      <c r="J63" s="22"/>
    </row>
    <row r="64" spans="1:17" ht="30.6" hidden="1" x14ac:dyDescent="0.3">
      <c r="A64" s="7" t="s">
        <v>79</v>
      </c>
    </row>
    <row r="65" spans="1:17" hidden="1" x14ac:dyDescent="0.3">
      <c r="A65" s="7" t="s">
        <v>56</v>
      </c>
    </row>
    <row r="66" spans="1:17" x14ac:dyDescent="0.3">
      <c r="A66" s="7" t="s">
        <v>57</v>
      </c>
      <c r="B66" s="34"/>
      <c r="C66" s="79" t="s">
        <v>73</v>
      </c>
      <c r="D66" s="79"/>
      <c r="E66" s="79"/>
      <c r="F66" s="79"/>
      <c r="G66" s="79"/>
      <c r="H66" s="79"/>
      <c r="I66" s="79"/>
      <c r="J66" s="34"/>
    </row>
    <row r="67" spans="1:17" hidden="1" x14ac:dyDescent="0.3">
      <c r="A67" s="7" t="s">
        <v>59</v>
      </c>
    </row>
    <row r="68" spans="1:17" hidden="1" x14ac:dyDescent="0.3">
      <c r="A68" s="7" t="s">
        <v>60</v>
      </c>
    </row>
    <row r="69" spans="1:17" x14ac:dyDescent="0.3">
      <c r="A69" s="7">
        <v>4</v>
      </c>
      <c r="B69" s="16" t="s">
        <v>80</v>
      </c>
      <c r="C69" s="75" t="s">
        <v>81</v>
      </c>
      <c r="D69" s="75"/>
      <c r="E69" s="75"/>
      <c r="F69" s="19"/>
      <c r="G69" s="19"/>
      <c r="H69" s="19"/>
      <c r="I69" s="19"/>
      <c r="J69" s="20"/>
      <c r="K69" s="7"/>
    </row>
    <row r="70" spans="1:17" x14ac:dyDescent="0.3">
      <c r="A70" s="7">
        <v>9</v>
      </c>
      <c r="B70" s="21" t="s">
        <v>82</v>
      </c>
      <c r="C70" s="76" t="s">
        <v>83</v>
      </c>
      <c r="D70" s="77"/>
      <c r="E70" s="77"/>
      <c r="F70" s="23" t="s">
        <v>11</v>
      </c>
      <c r="G70" s="35">
        <f>ROUND(SUM(G71:G75), 2 )</f>
        <v>101.8</v>
      </c>
      <c r="H70" s="35"/>
      <c r="I70" s="25"/>
      <c r="J70" s="26">
        <f>IF(AND(G70= "",H70= ""), 0, ROUND(ROUND(I70, 2) * ROUND(IF(H70="",G70,H70),  2), 2))</f>
        <v>0</v>
      </c>
      <c r="K70" s="7"/>
      <c r="M70" s="27">
        <v>0.2</v>
      </c>
      <c r="Q70" s="7" t="str">
        <f>IF(H70= "", "", 1032)</f>
        <v/>
      </c>
    </row>
    <row r="71" spans="1:17" hidden="1" x14ac:dyDescent="0.3">
      <c r="A71" s="28" t="s">
        <v>66</v>
      </c>
      <c r="B71" s="22"/>
      <c r="C71" s="78" t="s">
        <v>65</v>
      </c>
      <c r="D71" s="78"/>
      <c r="E71" s="78"/>
      <c r="F71" s="78"/>
      <c r="G71" s="36">
        <v>2.5</v>
      </c>
      <c r="H71" s="30"/>
      <c r="J71" s="22"/>
    </row>
    <row r="72" spans="1:17" hidden="1" x14ac:dyDescent="0.3">
      <c r="A72" s="28" t="s">
        <v>85</v>
      </c>
      <c r="B72" s="22"/>
      <c r="C72" s="78" t="s">
        <v>84</v>
      </c>
      <c r="D72" s="78"/>
      <c r="E72" s="78"/>
      <c r="F72" s="78"/>
      <c r="G72" s="36">
        <v>24.9</v>
      </c>
      <c r="H72" s="30"/>
      <c r="J72" s="22"/>
    </row>
    <row r="73" spans="1:17" hidden="1" x14ac:dyDescent="0.3">
      <c r="A73" s="28" t="s">
        <v>87</v>
      </c>
      <c r="B73" s="22"/>
      <c r="C73" s="78" t="s">
        <v>86</v>
      </c>
      <c r="D73" s="78"/>
      <c r="E73" s="78"/>
      <c r="F73" s="78"/>
      <c r="G73" s="36">
        <v>35.4</v>
      </c>
      <c r="H73" s="30"/>
      <c r="J73" s="22"/>
    </row>
    <row r="74" spans="1:17" hidden="1" x14ac:dyDescent="0.3">
      <c r="A74" s="28" t="s">
        <v>46</v>
      </c>
      <c r="B74" s="22"/>
      <c r="C74" s="78" t="s">
        <v>45</v>
      </c>
      <c r="D74" s="78"/>
      <c r="E74" s="78"/>
      <c r="F74" s="78"/>
      <c r="G74" s="36">
        <v>18</v>
      </c>
      <c r="H74" s="30"/>
      <c r="J74" s="22"/>
    </row>
    <row r="75" spans="1:17" hidden="1" x14ac:dyDescent="0.3">
      <c r="A75" s="28" t="s">
        <v>48</v>
      </c>
      <c r="B75" s="22"/>
      <c r="C75" s="78" t="s">
        <v>47</v>
      </c>
      <c r="D75" s="78"/>
      <c r="E75" s="78"/>
      <c r="F75" s="78"/>
      <c r="G75" s="36">
        <v>21</v>
      </c>
      <c r="H75" s="30"/>
      <c r="J75" s="22"/>
    </row>
    <row r="76" spans="1:17" hidden="1" x14ac:dyDescent="0.3">
      <c r="G76" s="31">
        <f>G71</f>
        <v>2.5</v>
      </c>
      <c r="H76" s="31" t="str">
        <f>IF(H71= "", "", H71)</f>
        <v/>
      </c>
      <c r="J76" s="31">
        <f>IF(AND(G76= "",H76= ""), 0, ROUND(ROUND(I70, 2) * ROUND(IF(H76="",G76,H76),  2), 2))</f>
        <v>0</v>
      </c>
      <c r="K76" s="7">
        <f>K70</f>
        <v>0</v>
      </c>
      <c r="Q76" s="7">
        <f>IF(H70= "", 17657, "")</f>
        <v>17657</v>
      </c>
    </row>
    <row r="77" spans="1:17" hidden="1" x14ac:dyDescent="0.3">
      <c r="G77" s="31">
        <f>G72</f>
        <v>24.9</v>
      </c>
      <c r="H77" s="31" t="str">
        <f>IF(H72= "", "", H72)</f>
        <v/>
      </c>
      <c r="J77" s="31">
        <f>IF(AND(G77= "",H77= ""), 0, ROUND(ROUND(I70, 2) * ROUND(IF(H77="",G77,H77),  2), 2))</f>
        <v>0</v>
      </c>
      <c r="K77" s="7">
        <f>K70</f>
        <v>0</v>
      </c>
      <c r="Q77" s="7">
        <f>IF(H70= "", 17657, "")</f>
        <v>17657</v>
      </c>
    </row>
    <row r="78" spans="1:17" hidden="1" x14ac:dyDescent="0.3">
      <c r="G78" s="31">
        <f>G73</f>
        <v>35.4</v>
      </c>
      <c r="H78" s="31" t="str">
        <f>IF(H73= "", "", H73)</f>
        <v/>
      </c>
      <c r="J78" s="31">
        <f>IF(AND(G78= "",H78= ""), 0, ROUND(ROUND(I70, 2) * ROUND(IF(H78="",G78,H78),  2), 2))</f>
        <v>0</v>
      </c>
      <c r="K78" s="7">
        <f>K70</f>
        <v>0</v>
      </c>
      <c r="Q78" s="7">
        <f>IF(H70= "", 17657, "")</f>
        <v>17657</v>
      </c>
    </row>
    <row r="79" spans="1:17" hidden="1" x14ac:dyDescent="0.3">
      <c r="G79" s="31">
        <f>G74</f>
        <v>18</v>
      </c>
      <c r="H79" s="31" t="str">
        <f>IF(H74= "", "", H74)</f>
        <v/>
      </c>
      <c r="J79" s="31">
        <f>IF(AND(G79= "",H79= ""), 0, ROUND(ROUND(I70, 2) * ROUND(IF(H79="",G79,H79),  2), 2))</f>
        <v>0</v>
      </c>
      <c r="K79" s="7">
        <f>K70</f>
        <v>0</v>
      </c>
      <c r="Q79" s="7">
        <f>IF(H70= "", 17657, "")</f>
        <v>17657</v>
      </c>
    </row>
    <row r="80" spans="1:17" hidden="1" x14ac:dyDescent="0.3">
      <c r="G80" s="31">
        <f>G75</f>
        <v>21</v>
      </c>
      <c r="H80" s="31" t="str">
        <f>IF(H75= "", "", H75)</f>
        <v/>
      </c>
      <c r="J80" s="31">
        <f>IF(AND(G80= "",H80= ""), 0, ROUND(ROUND(I70, 2) * ROUND(IF(H80="",G80,H80),  2), 2))</f>
        <v>0</v>
      </c>
      <c r="K80" s="7">
        <f>K70</f>
        <v>0</v>
      </c>
      <c r="Q80" s="7">
        <f>IF(H70= "", 17657, "")</f>
        <v>17657</v>
      </c>
    </row>
    <row r="81" spans="1:10" ht="20.7" customHeight="1" x14ac:dyDescent="0.3">
      <c r="A81" s="7" t="s">
        <v>50</v>
      </c>
      <c r="B81" s="21"/>
      <c r="C81" s="7" t="s">
        <v>88</v>
      </c>
      <c r="G81" s="37">
        <v>18</v>
      </c>
      <c r="I81" s="38" t="s">
        <v>68</v>
      </c>
      <c r="J81" s="22"/>
    </row>
    <row r="82" spans="1:10" ht="61.2" hidden="1" x14ac:dyDescent="0.3">
      <c r="A82" s="7" t="s">
        <v>53</v>
      </c>
    </row>
    <row r="83" spans="1:10" ht="22.8" customHeight="1" x14ac:dyDescent="0.3">
      <c r="A83" s="7" t="s">
        <v>50</v>
      </c>
      <c r="B83" s="21"/>
      <c r="C83" s="7" t="s">
        <v>89</v>
      </c>
      <c r="G83" s="37">
        <v>21</v>
      </c>
      <c r="I83" s="38" t="s">
        <v>68</v>
      </c>
      <c r="J83" s="22"/>
    </row>
    <row r="84" spans="1:10" ht="51" hidden="1" x14ac:dyDescent="0.3">
      <c r="A84" s="7" t="s">
        <v>55</v>
      </c>
    </row>
    <row r="85" spans="1:10" ht="24.75" customHeight="1" x14ac:dyDescent="0.3">
      <c r="A85" s="7" t="s">
        <v>50</v>
      </c>
      <c r="B85" s="21"/>
      <c r="C85" s="7" t="s">
        <v>90</v>
      </c>
      <c r="G85" s="37">
        <v>24.9</v>
      </c>
      <c r="I85" s="38" t="s">
        <v>68</v>
      </c>
      <c r="J85" s="22"/>
    </row>
    <row r="86" spans="1:10" ht="61.2" hidden="1" x14ac:dyDescent="0.3">
      <c r="A86" s="7" t="s">
        <v>91</v>
      </c>
    </row>
    <row r="87" spans="1:10" ht="22.8" customHeight="1" x14ac:dyDescent="0.3">
      <c r="A87" s="7" t="s">
        <v>50</v>
      </c>
      <c r="B87" s="21"/>
      <c r="C87" s="7" t="s">
        <v>92</v>
      </c>
      <c r="G87" s="37">
        <v>24.9</v>
      </c>
      <c r="I87" s="38" t="s">
        <v>68</v>
      </c>
      <c r="J87" s="22"/>
    </row>
    <row r="88" spans="1:10" ht="61.2" hidden="1" x14ac:dyDescent="0.3">
      <c r="A88" s="7" t="s">
        <v>93</v>
      </c>
    </row>
    <row r="89" spans="1:10" ht="20.7" customHeight="1" x14ac:dyDescent="0.3">
      <c r="A89" s="7" t="s">
        <v>50</v>
      </c>
      <c r="B89" s="21"/>
      <c r="C89" s="7" t="s">
        <v>94</v>
      </c>
      <c r="G89" s="37">
        <v>10.5</v>
      </c>
      <c r="I89" s="38" t="s">
        <v>68</v>
      </c>
      <c r="J89" s="22"/>
    </row>
    <row r="90" spans="1:10" ht="61.2" hidden="1" x14ac:dyDescent="0.3">
      <c r="A90" s="7" t="s">
        <v>93</v>
      </c>
    </row>
    <row r="91" spans="1:10" ht="22.8" customHeight="1" x14ac:dyDescent="0.3">
      <c r="A91" s="7" t="s">
        <v>50</v>
      </c>
      <c r="B91" s="21"/>
      <c r="C91" s="7" t="s">
        <v>95</v>
      </c>
      <c r="G91" s="37">
        <v>2.5</v>
      </c>
      <c r="I91" s="38" t="s">
        <v>68</v>
      </c>
      <c r="J91" s="22"/>
    </row>
    <row r="92" spans="1:10" ht="40.799999999999997" hidden="1" x14ac:dyDescent="0.3">
      <c r="A92" s="7" t="s">
        <v>69</v>
      </c>
    </row>
    <row r="93" spans="1:10" hidden="1" x14ac:dyDescent="0.3">
      <c r="A93" s="7" t="s">
        <v>49</v>
      </c>
    </row>
    <row r="94" spans="1:10" hidden="1" x14ac:dyDescent="0.3">
      <c r="A94" s="7" t="s">
        <v>49</v>
      </c>
    </row>
    <row r="95" spans="1:10" hidden="1" x14ac:dyDescent="0.3">
      <c r="A95" s="7" t="s">
        <v>56</v>
      </c>
    </row>
    <row r="96" spans="1:10" x14ac:dyDescent="0.3">
      <c r="A96" s="7" t="s">
        <v>57</v>
      </c>
      <c r="B96" s="34"/>
      <c r="C96" s="79" t="s">
        <v>73</v>
      </c>
      <c r="D96" s="79"/>
      <c r="E96" s="79"/>
      <c r="F96" s="79"/>
      <c r="G96" s="79"/>
      <c r="H96" s="79"/>
      <c r="I96" s="79"/>
      <c r="J96" s="34"/>
    </row>
    <row r="97" spans="1:17" hidden="1" x14ac:dyDescent="0.3">
      <c r="A97" s="7" t="s">
        <v>59</v>
      </c>
    </row>
    <row r="98" spans="1:17" hidden="1" x14ac:dyDescent="0.3">
      <c r="A98" s="7" t="s">
        <v>60</v>
      </c>
    </row>
    <row r="99" spans="1:17" x14ac:dyDescent="0.3">
      <c r="A99" s="7">
        <v>4</v>
      </c>
      <c r="B99" s="16" t="s">
        <v>96</v>
      </c>
      <c r="C99" s="75" t="s">
        <v>97</v>
      </c>
      <c r="D99" s="75"/>
      <c r="E99" s="75"/>
      <c r="F99" s="19"/>
      <c r="G99" s="19"/>
      <c r="H99" s="19"/>
      <c r="I99" s="19"/>
      <c r="J99" s="20"/>
      <c r="K99" s="7"/>
    </row>
    <row r="100" spans="1:17" x14ac:dyDescent="0.3">
      <c r="A100" s="7">
        <v>9</v>
      </c>
      <c r="B100" s="21" t="s">
        <v>98</v>
      </c>
      <c r="C100" s="76" t="s">
        <v>99</v>
      </c>
      <c r="D100" s="77"/>
      <c r="E100" s="77"/>
      <c r="F100" s="23" t="s">
        <v>11</v>
      </c>
      <c r="G100" s="35">
        <f>ROUND(SUM(G101:G102), 2 )</f>
        <v>72.5</v>
      </c>
      <c r="H100" s="35"/>
      <c r="I100" s="25"/>
      <c r="J100" s="26">
        <f>IF(AND(G100= "",H100= ""), 0, ROUND(ROUND(I100, 2) * ROUND(IF(H100="",G100,H100),  2), 2))</f>
        <v>0</v>
      </c>
      <c r="K100" s="7"/>
      <c r="M100" s="27">
        <v>0.2</v>
      </c>
      <c r="Q100" s="7" t="str">
        <f>IF(H100= "", "", 1032)</f>
        <v/>
      </c>
    </row>
    <row r="101" spans="1:17" hidden="1" x14ac:dyDescent="0.3">
      <c r="A101" s="28" t="s">
        <v>46</v>
      </c>
      <c r="B101" s="22"/>
      <c r="C101" s="78" t="s">
        <v>45</v>
      </c>
      <c r="D101" s="78"/>
      <c r="E101" s="78"/>
      <c r="F101" s="78"/>
      <c r="G101" s="36">
        <v>22.5</v>
      </c>
      <c r="H101" s="30"/>
      <c r="J101" s="22"/>
    </row>
    <row r="102" spans="1:17" hidden="1" x14ac:dyDescent="0.3">
      <c r="A102" s="28" t="s">
        <v>77</v>
      </c>
      <c r="B102" s="22"/>
      <c r="C102" s="78" t="s">
        <v>76</v>
      </c>
      <c r="D102" s="78"/>
      <c r="E102" s="78"/>
      <c r="F102" s="78"/>
      <c r="G102" s="36">
        <v>50</v>
      </c>
      <c r="H102" s="30"/>
      <c r="J102" s="22"/>
    </row>
    <row r="103" spans="1:17" hidden="1" x14ac:dyDescent="0.3">
      <c r="G103" s="31">
        <f>G101</f>
        <v>22.5</v>
      </c>
      <c r="H103" s="31" t="str">
        <f>IF(H101= "", "", H101)</f>
        <v/>
      </c>
      <c r="J103" s="31">
        <f>IF(AND(G103= "",H103= ""), 0, ROUND(ROUND(I100, 2) * ROUND(IF(H103="",G103,H103),  2), 2))</f>
        <v>0</v>
      </c>
      <c r="K103" s="7">
        <f>K100</f>
        <v>0</v>
      </c>
      <c r="Q103" s="7">
        <f>IF(H100= "", 17657, "")</f>
        <v>17657</v>
      </c>
    </row>
    <row r="104" spans="1:17" hidden="1" x14ac:dyDescent="0.3">
      <c r="G104" s="31">
        <f>G102</f>
        <v>50</v>
      </c>
      <c r="H104" s="31" t="str">
        <f>IF(H102= "", "", H102)</f>
        <v/>
      </c>
      <c r="J104" s="31">
        <f>IF(AND(G104= "",H104= ""), 0, ROUND(ROUND(I100, 2) * ROUND(IF(H104="",G104,H104),  2), 2))</f>
        <v>0</v>
      </c>
      <c r="K104" s="7">
        <f>K100</f>
        <v>0</v>
      </c>
      <c r="Q104" s="7">
        <f>IF(H100= "", 16838, "")</f>
        <v>16838</v>
      </c>
    </row>
    <row r="105" spans="1:17" hidden="1" x14ac:dyDescent="0.3">
      <c r="A105" s="7" t="s">
        <v>49</v>
      </c>
    </row>
    <row r="106" spans="1:17" hidden="1" x14ac:dyDescent="0.3">
      <c r="A106" s="7" t="s">
        <v>49</v>
      </c>
    </row>
    <row r="107" spans="1:17" ht="22.8" customHeight="1" x14ac:dyDescent="0.3">
      <c r="A107" s="7" t="s">
        <v>50</v>
      </c>
      <c r="B107" s="21"/>
      <c r="C107" s="7" t="s">
        <v>100</v>
      </c>
      <c r="G107" s="37">
        <v>50</v>
      </c>
      <c r="I107" s="38" t="s">
        <v>68</v>
      </c>
      <c r="J107" s="22"/>
    </row>
    <row r="108" spans="1:17" ht="30.6" hidden="1" x14ac:dyDescent="0.3">
      <c r="A108" s="7" t="s">
        <v>79</v>
      </c>
    </row>
    <row r="109" spans="1:17" x14ac:dyDescent="0.3">
      <c r="A109" s="7" t="s">
        <v>50</v>
      </c>
      <c r="B109" s="21"/>
      <c r="C109" s="7" t="s">
        <v>101</v>
      </c>
      <c r="G109" s="37">
        <v>12</v>
      </c>
      <c r="I109" s="38" t="s">
        <v>68</v>
      </c>
      <c r="J109" s="22"/>
    </row>
    <row r="110" spans="1:17" ht="61.2" hidden="1" x14ac:dyDescent="0.3">
      <c r="A110" s="7" t="s">
        <v>53</v>
      </c>
    </row>
    <row r="111" spans="1:17" x14ac:dyDescent="0.3">
      <c r="A111" s="7" t="s">
        <v>50</v>
      </c>
      <c r="B111" s="21"/>
      <c r="C111" s="7" t="s">
        <v>102</v>
      </c>
      <c r="G111" s="37">
        <v>10.5</v>
      </c>
      <c r="I111" s="38" t="s">
        <v>68</v>
      </c>
      <c r="J111" s="22"/>
    </row>
    <row r="112" spans="1:17" ht="61.2" hidden="1" x14ac:dyDescent="0.3">
      <c r="A112" s="7" t="s">
        <v>53</v>
      </c>
    </row>
    <row r="113" spans="1:17" hidden="1" x14ac:dyDescent="0.3">
      <c r="A113" s="7" t="s">
        <v>56</v>
      </c>
    </row>
    <row r="114" spans="1:17" x14ac:dyDescent="0.3">
      <c r="A114" s="7" t="s">
        <v>57</v>
      </c>
      <c r="B114" s="34"/>
      <c r="C114" s="79" t="s">
        <v>103</v>
      </c>
      <c r="D114" s="79"/>
      <c r="E114" s="79"/>
      <c r="F114" s="79"/>
      <c r="G114" s="79"/>
      <c r="H114" s="79"/>
      <c r="I114" s="79"/>
      <c r="J114" s="34"/>
    </row>
    <row r="115" spans="1:17" hidden="1" x14ac:dyDescent="0.3">
      <c r="A115" s="7" t="s">
        <v>59</v>
      </c>
    </row>
    <row r="116" spans="1:17" hidden="1" x14ac:dyDescent="0.3">
      <c r="A116" s="7" t="s">
        <v>60</v>
      </c>
    </row>
    <row r="117" spans="1:17" x14ac:dyDescent="0.3">
      <c r="A117" s="7">
        <v>4</v>
      </c>
      <c r="B117" s="16" t="s">
        <v>104</v>
      </c>
      <c r="C117" s="75" t="s">
        <v>105</v>
      </c>
      <c r="D117" s="75"/>
      <c r="E117" s="75"/>
      <c r="F117" s="19"/>
      <c r="G117" s="19"/>
      <c r="H117" s="19"/>
      <c r="I117" s="19"/>
      <c r="J117" s="20"/>
      <c r="K117" s="7"/>
    </row>
    <row r="118" spans="1:17" x14ac:dyDescent="0.3">
      <c r="A118" s="7">
        <v>5</v>
      </c>
      <c r="B118" s="16" t="s">
        <v>106</v>
      </c>
      <c r="C118" s="80" t="s">
        <v>107</v>
      </c>
      <c r="D118" s="80"/>
      <c r="E118" s="80"/>
      <c r="F118" s="39"/>
      <c r="G118" s="39"/>
      <c r="H118" s="39"/>
      <c r="I118" s="39"/>
      <c r="J118" s="40"/>
      <c r="K118" s="7"/>
    </row>
    <row r="119" spans="1:17" x14ac:dyDescent="0.3">
      <c r="A119" s="7">
        <v>9</v>
      </c>
      <c r="B119" s="21" t="s">
        <v>108</v>
      </c>
      <c r="C119" s="76" t="s">
        <v>109</v>
      </c>
      <c r="D119" s="77"/>
      <c r="E119" s="77"/>
      <c r="F119" s="23" t="s">
        <v>11</v>
      </c>
      <c r="G119" s="35">
        <f>ROUND(SUM(G120:G125), 2 )</f>
        <v>123.4</v>
      </c>
      <c r="H119" s="35"/>
      <c r="I119" s="25"/>
      <c r="J119" s="26">
        <f>IF(AND(G119= "",H119= ""), 0, ROUND(ROUND(I119, 2) * ROUND(IF(H119="",G119,H119),  2), 2))</f>
        <v>0</v>
      </c>
      <c r="K119" s="7"/>
      <c r="M119" s="27">
        <v>0.2</v>
      </c>
      <c r="Q119" s="7" t="str">
        <f>IF(H119= "", "", 1032)</f>
        <v/>
      </c>
    </row>
    <row r="120" spans="1:17" hidden="1" x14ac:dyDescent="0.3">
      <c r="A120" s="28" t="s">
        <v>66</v>
      </c>
      <c r="B120" s="22"/>
      <c r="C120" s="78" t="s">
        <v>65</v>
      </c>
      <c r="D120" s="78"/>
      <c r="E120" s="78"/>
      <c r="F120" s="78"/>
      <c r="G120" s="36">
        <v>46</v>
      </c>
      <c r="H120" s="30"/>
      <c r="J120" s="22"/>
    </row>
    <row r="121" spans="1:17" hidden="1" x14ac:dyDescent="0.3">
      <c r="A121" s="28" t="s">
        <v>85</v>
      </c>
      <c r="B121" s="22"/>
      <c r="C121" s="78" t="s">
        <v>84</v>
      </c>
      <c r="D121" s="78"/>
      <c r="E121" s="78"/>
      <c r="F121" s="78"/>
      <c r="G121" s="36">
        <v>5</v>
      </c>
      <c r="H121" s="30"/>
      <c r="J121" s="22"/>
    </row>
    <row r="122" spans="1:17" hidden="1" x14ac:dyDescent="0.3">
      <c r="A122" s="28" t="s">
        <v>111</v>
      </c>
      <c r="B122" s="22"/>
      <c r="C122" s="78" t="s">
        <v>110</v>
      </c>
      <c r="D122" s="78"/>
      <c r="E122" s="78"/>
      <c r="F122" s="78"/>
      <c r="G122" s="36">
        <v>40</v>
      </c>
      <c r="H122" s="30"/>
      <c r="J122" s="22"/>
    </row>
    <row r="123" spans="1:17" hidden="1" x14ac:dyDescent="0.3">
      <c r="A123" s="28" t="s">
        <v>46</v>
      </c>
      <c r="B123" s="22"/>
      <c r="C123" s="78" t="s">
        <v>45</v>
      </c>
      <c r="D123" s="78"/>
      <c r="E123" s="78"/>
      <c r="F123" s="78"/>
      <c r="G123" s="36">
        <v>12</v>
      </c>
      <c r="H123" s="30"/>
      <c r="J123" s="22"/>
    </row>
    <row r="124" spans="1:17" hidden="1" x14ac:dyDescent="0.3">
      <c r="A124" s="28" t="s">
        <v>48</v>
      </c>
      <c r="B124" s="22"/>
      <c r="C124" s="78" t="s">
        <v>47</v>
      </c>
      <c r="D124" s="78"/>
      <c r="E124" s="78"/>
      <c r="F124" s="78"/>
      <c r="G124" s="36">
        <v>6</v>
      </c>
      <c r="H124" s="30"/>
      <c r="J124" s="22"/>
    </row>
    <row r="125" spans="1:17" hidden="1" x14ac:dyDescent="0.3">
      <c r="A125" s="28" t="s">
        <v>77</v>
      </c>
      <c r="B125" s="22"/>
      <c r="C125" s="78" t="s">
        <v>76</v>
      </c>
      <c r="D125" s="78"/>
      <c r="E125" s="78"/>
      <c r="F125" s="78"/>
      <c r="G125" s="36">
        <v>14.4</v>
      </c>
      <c r="H125" s="30"/>
      <c r="J125" s="22"/>
    </row>
    <row r="126" spans="1:17" hidden="1" x14ac:dyDescent="0.3">
      <c r="G126" s="31">
        <f t="shared" ref="G126:G131" si="0">G120</f>
        <v>46</v>
      </c>
      <c r="H126" s="31" t="str">
        <f t="shared" ref="H126:H131" si="1">IF(H120= "", "", H120)</f>
        <v/>
      </c>
      <c r="J126" s="31">
        <f>IF(AND(G126= "",H126= ""), 0, ROUND(ROUND(I119, 2) * ROUND(IF(H126="",G126,H126),  2), 2))</f>
        <v>0</v>
      </c>
      <c r="K126" s="7">
        <f>K119</f>
        <v>0</v>
      </c>
      <c r="Q126" s="7">
        <f>IF(H119= "", 17657, "")</f>
        <v>17657</v>
      </c>
    </row>
    <row r="127" spans="1:17" hidden="1" x14ac:dyDescent="0.3">
      <c r="G127" s="31">
        <f t="shared" si="0"/>
        <v>5</v>
      </c>
      <c r="H127" s="31" t="str">
        <f t="shared" si="1"/>
        <v/>
      </c>
      <c r="J127" s="31">
        <f>IF(AND(G127= "",H127= ""), 0, ROUND(ROUND(I119, 2) * ROUND(IF(H127="",G127,H127),  2), 2))</f>
        <v>0</v>
      </c>
      <c r="K127" s="7">
        <f>K119</f>
        <v>0</v>
      </c>
      <c r="Q127" s="7">
        <f>IF(H119= "", 17657, "")</f>
        <v>17657</v>
      </c>
    </row>
    <row r="128" spans="1:17" hidden="1" x14ac:dyDescent="0.3">
      <c r="G128" s="31">
        <f t="shared" si="0"/>
        <v>40</v>
      </c>
      <c r="H128" s="31" t="str">
        <f t="shared" si="1"/>
        <v/>
      </c>
      <c r="J128" s="31">
        <f>IF(AND(G128= "",H128= ""), 0, ROUND(ROUND(I119, 2) * ROUND(IF(H128="",G128,H128),  2), 2))</f>
        <v>0</v>
      </c>
      <c r="K128" s="7">
        <f>K119</f>
        <v>0</v>
      </c>
      <c r="Q128" s="7">
        <f>IF(H119= "", 17657, "")</f>
        <v>17657</v>
      </c>
    </row>
    <row r="129" spans="1:17" hidden="1" x14ac:dyDescent="0.3">
      <c r="G129" s="31">
        <f t="shared" si="0"/>
        <v>12</v>
      </c>
      <c r="H129" s="31" t="str">
        <f t="shared" si="1"/>
        <v/>
      </c>
      <c r="J129" s="31">
        <f>IF(AND(G129= "",H129= ""), 0, ROUND(ROUND(I119, 2) * ROUND(IF(H129="",G129,H129),  2), 2))</f>
        <v>0</v>
      </c>
      <c r="K129" s="7">
        <f>K119</f>
        <v>0</v>
      </c>
      <c r="Q129" s="7">
        <f>IF(H119= "", 17657, "")</f>
        <v>17657</v>
      </c>
    </row>
    <row r="130" spans="1:17" hidden="1" x14ac:dyDescent="0.3">
      <c r="G130" s="31">
        <f t="shared" si="0"/>
        <v>6</v>
      </c>
      <c r="H130" s="31" t="str">
        <f t="shared" si="1"/>
        <v/>
      </c>
      <c r="J130" s="31">
        <f>IF(AND(G130= "",H130= ""), 0, ROUND(ROUND(I119, 2) * ROUND(IF(H130="",G130,H130),  2), 2))</f>
        <v>0</v>
      </c>
      <c r="K130" s="7">
        <f>K119</f>
        <v>0</v>
      </c>
      <c r="Q130" s="7">
        <f>IF(H119= "", 17657, "")</f>
        <v>17657</v>
      </c>
    </row>
    <row r="131" spans="1:17" hidden="1" x14ac:dyDescent="0.3">
      <c r="G131" s="31">
        <f t="shared" si="0"/>
        <v>14.4</v>
      </c>
      <c r="H131" s="31" t="str">
        <f t="shared" si="1"/>
        <v/>
      </c>
      <c r="J131" s="31">
        <f>IF(AND(G131= "",H131= ""), 0, ROUND(ROUND(I119, 2) * ROUND(IF(H131="",G131,H131),  2), 2))</f>
        <v>0</v>
      </c>
      <c r="K131" s="7">
        <f>K119</f>
        <v>0</v>
      </c>
      <c r="Q131" s="7">
        <f>IF(H119= "", 16838, "")</f>
        <v>16838</v>
      </c>
    </row>
    <row r="132" spans="1:17" ht="20.7" customHeight="1" x14ac:dyDescent="0.3">
      <c r="A132" s="7" t="s">
        <v>50</v>
      </c>
      <c r="B132" s="21"/>
      <c r="C132" s="7" t="s">
        <v>112</v>
      </c>
      <c r="G132" s="37">
        <v>21</v>
      </c>
      <c r="I132" s="38" t="s">
        <v>68</v>
      </c>
      <c r="J132" s="22"/>
    </row>
    <row r="133" spans="1:17" ht="40.799999999999997" hidden="1" x14ac:dyDescent="0.3">
      <c r="A133" s="7" t="s">
        <v>69</v>
      </c>
    </row>
    <row r="134" spans="1:17" ht="20.7" customHeight="1" x14ac:dyDescent="0.3">
      <c r="A134" s="7" t="s">
        <v>50</v>
      </c>
      <c r="B134" s="21"/>
      <c r="C134" s="7" t="s">
        <v>113</v>
      </c>
      <c r="G134" s="37">
        <v>25</v>
      </c>
      <c r="I134" s="38" t="s">
        <v>68</v>
      </c>
      <c r="J134" s="22"/>
    </row>
    <row r="135" spans="1:17" ht="40.799999999999997" hidden="1" x14ac:dyDescent="0.3">
      <c r="A135" s="7" t="s">
        <v>69</v>
      </c>
    </row>
    <row r="136" spans="1:17" ht="24.75" customHeight="1" x14ac:dyDescent="0.3">
      <c r="A136" s="7" t="s">
        <v>50</v>
      </c>
      <c r="B136" s="21"/>
      <c r="C136" s="7" t="s">
        <v>114</v>
      </c>
      <c r="G136" s="37">
        <v>5</v>
      </c>
      <c r="I136" s="38" t="s">
        <v>68</v>
      </c>
      <c r="J136" s="22"/>
    </row>
    <row r="137" spans="1:17" ht="61.2" hidden="1" x14ac:dyDescent="0.3">
      <c r="A137" s="7" t="s">
        <v>91</v>
      </c>
    </row>
    <row r="138" spans="1:17" x14ac:dyDescent="0.3">
      <c r="A138" s="7" t="s">
        <v>50</v>
      </c>
      <c r="B138" s="21"/>
      <c r="C138" s="7" t="s">
        <v>115</v>
      </c>
      <c r="G138" s="37">
        <v>12</v>
      </c>
      <c r="I138" s="38" t="s">
        <v>68</v>
      </c>
      <c r="J138" s="22"/>
    </row>
    <row r="139" spans="1:17" ht="61.2" hidden="1" x14ac:dyDescent="0.3">
      <c r="A139" s="7" t="s">
        <v>53</v>
      </c>
    </row>
    <row r="140" spans="1:17" x14ac:dyDescent="0.3">
      <c r="A140" s="7" t="s">
        <v>50</v>
      </c>
      <c r="B140" s="21"/>
      <c r="C140" s="7" t="s">
        <v>116</v>
      </c>
      <c r="G140" s="37">
        <v>6</v>
      </c>
      <c r="I140" s="38" t="s">
        <v>68</v>
      </c>
      <c r="J140" s="22"/>
    </row>
    <row r="141" spans="1:17" ht="51" hidden="1" x14ac:dyDescent="0.3">
      <c r="A141" s="7" t="s">
        <v>55</v>
      </c>
    </row>
    <row r="142" spans="1:17" x14ac:dyDescent="0.3">
      <c r="A142" s="7" t="s">
        <v>50</v>
      </c>
      <c r="B142" s="21"/>
      <c r="C142" s="7" t="s">
        <v>117</v>
      </c>
      <c r="G142" s="37">
        <v>40</v>
      </c>
      <c r="I142" s="38" t="s">
        <v>68</v>
      </c>
      <c r="J142" s="22"/>
    </row>
    <row r="143" spans="1:17" ht="40.799999999999997" hidden="1" x14ac:dyDescent="0.3">
      <c r="A143" s="7" t="s">
        <v>118</v>
      </c>
    </row>
    <row r="144" spans="1:17" x14ac:dyDescent="0.3">
      <c r="A144" s="7" t="s">
        <v>50</v>
      </c>
      <c r="B144" s="21"/>
      <c r="C144" s="7" t="s">
        <v>119</v>
      </c>
      <c r="G144" s="37">
        <v>14.4</v>
      </c>
      <c r="I144" s="38" t="s">
        <v>68</v>
      </c>
      <c r="J144" s="22"/>
    </row>
    <row r="145" spans="1:17" ht="30.6" hidden="1" x14ac:dyDescent="0.3">
      <c r="A145" s="7" t="s">
        <v>79</v>
      </c>
    </row>
    <row r="146" spans="1:17" hidden="1" x14ac:dyDescent="0.3">
      <c r="A146" s="7" t="s">
        <v>49</v>
      </c>
    </row>
    <row r="147" spans="1:17" hidden="1" x14ac:dyDescent="0.3">
      <c r="A147" s="7" t="s">
        <v>49</v>
      </c>
    </row>
    <row r="148" spans="1:17" hidden="1" x14ac:dyDescent="0.3">
      <c r="A148" s="7" t="s">
        <v>56</v>
      </c>
    </row>
    <row r="149" spans="1:17" x14ac:dyDescent="0.3">
      <c r="A149" s="7" t="s">
        <v>57</v>
      </c>
      <c r="B149" s="34"/>
      <c r="C149" s="79" t="s">
        <v>73</v>
      </c>
      <c r="D149" s="79"/>
      <c r="E149" s="79"/>
      <c r="F149" s="79"/>
      <c r="G149" s="79"/>
      <c r="H149" s="79"/>
      <c r="I149" s="79"/>
      <c r="J149" s="34"/>
    </row>
    <row r="150" spans="1:17" hidden="1" x14ac:dyDescent="0.3">
      <c r="A150" s="7" t="s">
        <v>59</v>
      </c>
    </row>
    <row r="151" spans="1:17" hidden="1" x14ac:dyDescent="0.3">
      <c r="A151" s="7" t="s">
        <v>120</v>
      </c>
    </row>
    <row r="152" spans="1:17" x14ac:dyDescent="0.3">
      <c r="A152" s="7">
        <v>5</v>
      </c>
      <c r="B152" s="16" t="s">
        <v>121</v>
      </c>
      <c r="C152" s="80" t="s">
        <v>122</v>
      </c>
      <c r="D152" s="80"/>
      <c r="E152" s="80"/>
      <c r="F152" s="39"/>
      <c r="G152" s="39"/>
      <c r="H152" s="39"/>
      <c r="I152" s="39"/>
      <c r="J152" s="40"/>
      <c r="K152" s="7"/>
    </row>
    <row r="153" spans="1:17" x14ac:dyDescent="0.3">
      <c r="A153" s="7">
        <v>9</v>
      </c>
      <c r="B153" s="21" t="s">
        <v>123</v>
      </c>
      <c r="C153" s="76" t="s">
        <v>124</v>
      </c>
      <c r="D153" s="77"/>
      <c r="E153" s="77"/>
      <c r="F153" s="23" t="s">
        <v>11</v>
      </c>
      <c r="G153" s="35">
        <f>ROUND(SUM(G154:G154), 2 )</f>
        <v>8</v>
      </c>
      <c r="H153" s="35"/>
      <c r="I153" s="25"/>
      <c r="J153" s="26">
        <f>IF(AND(G153= "",H153= ""), 0, ROUND(ROUND(I153, 2) * ROUND(IF(H153="",G153,H153),  2), 2))</f>
        <v>0</v>
      </c>
      <c r="K153" s="7"/>
      <c r="M153" s="27">
        <v>0.2</v>
      </c>
      <c r="Q153" s="7">
        <v>17657</v>
      </c>
    </row>
    <row r="154" spans="1:17" hidden="1" x14ac:dyDescent="0.3">
      <c r="A154" s="28" t="s">
        <v>126</v>
      </c>
      <c r="B154" s="22"/>
      <c r="C154" s="78" t="s">
        <v>125</v>
      </c>
      <c r="D154" s="78"/>
      <c r="E154" s="78"/>
      <c r="F154" s="78"/>
      <c r="G154" s="36">
        <v>8</v>
      </c>
      <c r="H154" s="30"/>
      <c r="J154" s="22"/>
    </row>
    <row r="155" spans="1:17" hidden="1" x14ac:dyDescent="0.3">
      <c r="A155" s="7" t="s">
        <v>49</v>
      </c>
    </row>
    <row r="156" spans="1:17" hidden="1" x14ac:dyDescent="0.3">
      <c r="A156" s="7" t="s">
        <v>49</v>
      </c>
    </row>
    <row r="157" spans="1:17" ht="22.8" customHeight="1" x14ac:dyDescent="0.3">
      <c r="A157" s="7" t="s">
        <v>50</v>
      </c>
      <c r="B157" s="21"/>
      <c r="C157" s="7" t="s">
        <v>127</v>
      </c>
      <c r="G157" s="37">
        <v>8</v>
      </c>
      <c r="I157" s="38" t="s">
        <v>68</v>
      </c>
      <c r="J157" s="22"/>
    </row>
    <row r="158" spans="1:17" ht="40.799999999999997" hidden="1" x14ac:dyDescent="0.3">
      <c r="A158" s="7" t="s">
        <v>128</v>
      </c>
    </row>
    <row r="159" spans="1:17" hidden="1" x14ac:dyDescent="0.3">
      <c r="A159" s="7" t="s">
        <v>56</v>
      </c>
    </row>
    <row r="160" spans="1:17" x14ac:dyDescent="0.3">
      <c r="A160" s="7" t="s">
        <v>57</v>
      </c>
      <c r="B160" s="34"/>
      <c r="C160" s="79" t="s">
        <v>73</v>
      </c>
      <c r="D160" s="79"/>
      <c r="E160" s="79"/>
      <c r="F160" s="79"/>
      <c r="G160" s="79"/>
      <c r="H160" s="79"/>
      <c r="I160" s="79"/>
      <c r="J160" s="34"/>
    </row>
    <row r="161" spans="1:17" hidden="1" x14ac:dyDescent="0.3">
      <c r="A161" s="7" t="s">
        <v>59</v>
      </c>
    </row>
    <row r="162" spans="1:17" hidden="1" x14ac:dyDescent="0.3">
      <c r="A162" s="7" t="s">
        <v>120</v>
      </c>
    </row>
    <row r="163" spans="1:17" x14ac:dyDescent="0.3">
      <c r="A163" s="7">
        <v>5</v>
      </c>
      <c r="B163" s="16" t="s">
        <v>129</v>
      </c>
      <c r="C163" s="80" t="s">
        <v>97</v>
      </c>
      <c r="D163" s="80"/>
      <c r="E163" s="80"/>
      <c r="F163" s="39"/>
      <c r="G163" s="39"/>
      <c r="H163" s="39"/>
      <c r="I163" s="39"/>
      <c r="J163" s="40"/>
      <c r="K163" s="7"/>
    </row>
    <row r="164" spans="1:17" x14ac:dyDescent="0.3">
      <c r="A164" s="7">
        <v>9</v>
      </c>
      <c r="B164" s="21" t="s">
        <v>130</v>
      </c>
      <c r="C164" s="76" t="s">
        <v>131</v>
      </c>
      <c r="D164" s="77"/>
      <c r="E164" s="77"/>
      <c r="F164" s="23" t="s">
        <v>12</v>
      </c>
      <c r="G164" s="24">
        <f>ROUND(SUM(G165:G167), 0 )</f>
        <v>6</v>
      </c>
      <c r="H164" s="24"/>
      <c r="I164" s="25"/>
      <c r="J164" s="26">
        <f>IF(AND(G164= "",H164= ""), 0, ROUND(ROUND(I164, 2) * ROUND(IF(H164="",G164,H164),  0), 2))</f>
        <v>0</v>
      </c>
      <c r="K164" s="7"/>
      <c r="M164" s="27">
        <v>0.2</v>
      </c>
      <c r="Q164" s="7" t="str">
        <f>IF(H164= "", "", 1032)</f>
        <v/>
      </c>
    </row>
    <row r="165" spans="1:17" hidden="1" x14ac:dyDescent="0.3">
      <c r="A165" s="28" t="s">
        <v>66</v>
      </c>
      <c r="B165" s="22"/>
      <c r="C165" s="78" t="s">
        <v>65</v>
      </c>
      <c r="D165" s="78"/>
      <c r="E165" s="78"/>
      <c r="F165" s="78"/>
      <c r="G165" s="29">
        <v>2</v>
      </c>
      <c r="H165" s="30"/>
      <c r="J165" s="22"/>
    </row>
    <row r="166" spans="1:17" hidden="1" x14ac:dyDescent="0.3">
      <c r="A166" s="28" t="s">
        <v>46</v>
      </c>
      <c r="B166" s="22"/>
      <c r="C166" s="78" t="s">
        <v>45</v>
      </c>
      <c r="D166" s="78"/>
      <c r="E166" s="78"/>
      <c r="F166" s="78"/>
      <c r="G166" s="29">
        <v>2</v>
      </c>
      <c r="H166" s="30"/>
      <c r="J166" s="22"/>
    </row>
    <row r="167" spans="1:17" hidden="1" x14ac:dyDescent="0.3">
      <c r="A167" s="28" t="s">
        <v>48</v>
      </c>
      <c r="B167" s="22"/>
      <c r="C167" s="78" t="s">
        <v>47</v>
      </c>
      <c r="D167" s="78"/>
      <c r="E167" s="78"/>
      <c r="F167" s="78"/>
      <c r="G167" s="29">
        <v>2</v>
      </c>
      <c r="H167" s="30"/>
      <c r="J167" s="22"/>
    </row>
    <row r="168" spans="1:17" hidden="1" x14ac:dyDescent="0.3">
      <c r="G168" s="31">
        <f>G165</f>
        <v>2</v>
      </c>
      <c r="H168" s="31" t="str">
        <f>IF(H165= "", "", H165)</f>
        <v/>
      </c>
      <c r="J168" s="31">
        <f>IF(AND(G168= "",H168= ""), 0, ROUND(ROUND(I164, 2) * ROUND(IF(H168="",G168,H168),  0), 2))</f>
        <v>0</v>
      </c>
      <c r="K168" s="7">
        <f>K164</f>
        <v>0</v>
      </c>
      <c r="Q168" s="7">
        <f>IF(H164= "", 17657, "")</f>
        <v>17657</v>
      </c>
    </row>
    <row r="169" spans="1:17" hidden="1" x14ac:dyDescent="0.3">
      <c r="G169" s="31">
        <f>G166</f>
        <v>2</v>
      </c>
      <c r="H169" s="31" t="str">
        <f>IF(H166= "", "", H166)</f>
        <v/>
      </c>
      <c r="J169" s="31">
        <f>IF(AND(G169= "",H169= ""), 0, ROUND(ROUND(I164, 2) * ROUND(IF(H169="",G169,H169),  0), 2))</f>
        <v>0</v>
      </c>
      <c r="K169" s="7">
        <f>K164</f>
        <v>0</v>
      </c>
      <c r="Q169" s="7">
        <f>IF(H164= "", 17657, "")</f>
        <v>17657</v>
      </c>
    </row>
    <row r="170" spans="1:17" hidden="1" x14ac:dyDescent="0.3">
      <c r="G170" s="31">
        <f>G167</f>
        <v>2</v>
      </c>
      <c r="H170" s="31" t="str">
        <f>IF(H167= "", "", H167)</f>
        <v/>
      </c>
      <c r="J170" s="31">
        <f>IF(AND(G170= "",H170= ""), 0, ROUND(ROUND(I164, 2) * ROUND(IF(H170="",G170,H170),  0), 2))</f>
        <v>0</v>
      </c>
      <c r="K170" s="7">
        <f>K164</f>
        <v>0</v>
      </c>
      <c r="Q170" s="7">
        <f>IF(H164= "", 17657, "")</f>
        <v>17657</v>
      </c>
    </row>
    <row r="171" spans="1:17" hidden="1" x14ac:dyDescent="0.3">
      <c r="A171" s="7" t="s">
        <v>49</v>
      </c>
    </row>
    <row r="172" spans="1:17" hidden="1" x14ac:dyDescent="0.3">
      <c r="A172" s="7" t="s">
        <v>49</v>
      </c>
    </row>
    <row r="173" spans="1:17" x14ac:dyDescent="0.3">
      <c r="A173" s="7" t="s">
        <v>50</v>
      </c>
      <c r="B173" s="21"/>
      <c r="C173" s="7" t="s">
        <v>132</v>
      </c>
      <c r="G173" s="32">
        <v>2</v>
      </c>
      <c r="I173" s="33" t="s">
        <v>52</v>
      </c>
      <c r="J173" s="22"/>
    </row>
    <row r="174" spans="1:17" ht="40.799999999999997" hidden="1" x14ac:dyDescent="0.3">
      <c r="A174" s="7" t="s">
        <v>69</v>
      </c>
    </row>
    <row r="175" spans="1:17" x14ac:dyDescent="0.3">
      <c r="A175" s="7" t="s">
        <v>50</v>
      </c>
      <c r="B175" s="21"/>
      <c r="C175" s="7" t="s">
        <v>51</v>
      </c>
      <c r="G175" s="32">
        <v>2</v>
      </c>
      <c r="I175" s="33" t="s">
        <v>52</v>
      </c>
      <c r="J175" s="22"/>
    </row>
    <row r="176" spans="1:17" ht="61.2" hidden="1" x14ac:dyDescent="0.3">
      <c r="A176" s="7" t="s">
        <v>53</v>
      </c>
    </row>
    <row r="177" spans="1:10" x14ac:dyDescent="0.3">
      <c r="A177" s="7" t="s">
        <v>50</v>
      </c>
      <c r="B177" s="21"/>
      <c r="C177" s="7" t="s">
        <v>54</v>
      </c>
      <c r="G177" s="32">
        <v>2</v>
      </c>
      <c r="I177" s="33" t="s">
        <v>52</v>
      </c>
      <c r="J177" s="22"/>
    </row>
    <row r="178" spans="1:10" ht="51" hidden="1" x14ac:dyDescent="0.3">
      <c r="A178" s="7" t="s">
        <v>55</v>
      </c>
    </row>
    <row r="179" spans="1:10" hidden="1" x14ac:dyDescent="0.3">
      <c r="A179" s="7" t="s">
        <v>56</v>
      </c>
    </row>
    <row r="180" spans="1:10" x14ac:dyDescent="0.3">
      <c r="A180" s="7" t="s">
        <v>57</v>
      </c>
      <c r="B180" s="34"/>
      <c r="C180" s="79" t="s">
        <v>73</v>
      </c>
      <c r="D180" s="79"/>
      <c r="E180" s="79"/>
      <c r="F180" s="79"/>
      <c r="G180" s="79"/>
      <c r="H180" s="79"/>
      <c r="I180" s="79"/>
      <c r="J180" s="34"/>
    </row>
    <row r="181" spans="1:10" hidden="1" x14ac:dyDescent="0.3">
      <c r="A181" s="7" t="s">
        <v>59</v>
      </c>
    </row>
    <row r="182" spans="1:10" hidden="1" x14ac:dyDescent="0.3">
      <c r="A182" s="7" t="s">
        <v>120</v>
      </c>
    </row>
    <row r="183" spans="1:10" hidden="1" x14ac:dyDescent="0.3">
      <c r="A183" s="7" t="s">
        <v>60</v>
      </c>
    </row>
    <row r="184" spans="1:10" x14ac:dyDescent="0.3">
      <c r="A184" s="7" t="s">
        <v>39</v>
      </c>
      <c r="B184" s="22"/>
      <c r="C184" s="81"/>
      <c r="D184" s="81"/>
      <c r="E184" s="81"/>
      <c r="J184" s="22"/>
    </row>
    <row r="185" spans="1:10" ht="16.95" customHeight="1" x14ac:dyDescent="0.3">
      <c r="B185" s="22"/>
      <c r="C185" s="84" t="s">
        <v>40</v>
      </c>
      <c r="D185" s="85"/>
      <c r="E185" s="85"/>
      <c r="F185" s="82"/>
      <c r="G185" s="82"/>
      <c r="H185" s="82"/>
      <c r="I185" s="82"/>
      <c r="J185" s="83"/>
    </row>
    <row r="186" spans="1:10" x14ac:dyDescent="0.3">
      <c r="B186" s="22"/>
      <c r="C186" s="87"/>
      <c r="D186" s="56"/>
      <c r="E186" s="56"/>
      <c r="F186" s="56"/>
      <c r="G186" s="56"/>
      <c r="H186" s="56"/>
      <c r="I186" s="56"/>
      <c r="J186" s="86"/>
    </row>
    <row r="187" spans="1:10" x14ac:dyDescent="0.3">
      <c r="B187" s="22"/>
      <c r="C187" s="90" t="s">
        <v>133</v>
      </c>
      <c r="D187" s="80"/>
      <c r="E187" s="80"/>
      <c r="F187" s="88">
        <f>SUMIF(K8:K184, IF(K7="","",K7), J8:J184)</f>
        <v>0</v>
      </c>
      <c r="G187" s="88"/>
      <c r="H187" s="88"/>
      <c r="I187" s="88"/>
      <c r="J187" s="89"/>
    </row>
    <row r="188" spans="1:10" ht="16.95" customHeight="1" x14ac:dyDescent="0.3">
      <c r="B188" s="22"/>
      <c r="C188" s="90" t="s">
        <v>134</v>
      </c>
      <c r="D188" s="80"/>
      <c r="E188" s="80"/>
      <c r="F188" s="88">
        <f>ROUND(SUMIF(K8:K184, IF(K7="","",K7), J8:J184) * 0.2, 2)</f>
        <v>0</v>
      </c>
      <c r="G188" s="88"/>
      <c r="H188" s="88"/>
      <c r="I188" s="88"/>
      <c r="J188" s="89"/>
    </row>
    <row r="189" spans="1:10" x14ac:dyDescent="0.3">
      <c r="B189" s="22"/>
      <c r="C189" s="93" t="s">
        <v>135</v>
      </c>
      <c r="D189" s="94"/>
      <c r="E189" s="94"/>
      <c r="F189" s="91">
        <f>SUM(F187:F188)</f>
        <v>0</v>
      </c>
      <c r="G189" s="91"/>
      <c r="H189" s="91"/>
      <c r="I189" s="91"/>
      <c r="J189" s="92"/>
    </row>
    <row r="190" spans="1:10" ht="37.200000000000003" customHeight="1" x14ac:dyDescent="0.3">
      <c r="B190" s="3"/>
      <c r="C190" s="95" t="s">
        <v>136</v>
      </c>
      <c r="D190" s="95"/>
      <c r="E190" s="95"/>
      <c r="F190" s="95"/>
      <c r="G190" s="95"/>
      <c r="H190" s="95"/>
      <c r="I190" s="95"/>
      <c r="J190" s="95"/>
    </row>
    <row r="192" spans="1:10" ht="15.6" x14ac:dyDescent="0.3">
      <c r="C192" s="96" t="s">
        <v>137</v>
      </c>
      <c r="D192" s="96"/>
      <c r="E192" s="96"/>
      <c r="F192" s="96"/>
      <c r="G192" s="96"/>
      <c r="H192" s="96"/>
      <c r="I192" s="96"/>
      <c r="J192" s="96"/>
    </row>
    <row r="193" spans="1:17" x14ac:dyDescent="0.3">
      <c r="C193" s="98" t="s">
        <v>138</v>
      </c>
      <c r="D193" s="80"/>
      <c r="E193" s="80"/>
      <c r="F193" s="88">
        <f>SUMPRODUCT((K5:K190=K4)*(Q5:Q190=Q193)*(J5:J190))</f>
        <v>0</v>
      </c>
      <c r="G193" s="97"/>
      <c r="H193" s="97"/>
      <c r="I193" s="97"/>
      <c r="J193" s="97"/>
      <c r="Q193" s="7">
        <v>1032</v>
      </c>
    </row>
    <row r="194" spans="1:17" x14ac:dyDescent="0.3">
      <c r="C194" s="98" t="s">
        <v>139</v>
      </c>
      <c r="D194" s="80"/>
      <c r="E194" s="80"/>
      <c r="F194" s="88">
        <f>SUMPRODUCT((K5:K190=K4)*(Q5:Q190=Q194)*(J5:J190))</f>
        <v>0</v>
      </c>
      <c r="G194" s="97"/>
      <c r="H194" s="97"/>
      <c r="I194" s="97"/>
      <c r="J194" s="97"/>
      <c r="Q194" s="7">
        <v>17657</v>
      </c>
    </row>
    <row r="195" spans="1:17" ht="16.95" customHeight="1" x14ac:dyDescent="0.3">
      <c r="C195" s="98" t="s">
        <v>140</v>
      </c>
      <c r="D195" s="80"/>
      <c r="E195" s="80"/>
      <c r="F195" s="88">
        <f>SUMPRODUCT((K5:K190=K4)*(Q5:Q190=Q195)*(J5:J190))</f>
        <v>0</v>
      </c>
      <c r="G195" s="97"/>
      <c r="H195" s="97"/>
      <c r="I195" s="97"/>
      <c r="J195" s="97"/>
      <c r="Q195" s="7">
        <v>16838</v>
      </c>
    </row>
    <row r="197" spans="1:17" ht="15.6" x14ac:dyDescent="0.3">
      <c r="C197" s="96" t="s">
        <v>141</v>
      </c>
      <c r="D197" s="96"/>
      <c r="E197" s="96"/>
      <c r="F197" s="96"/>
      <c r="G197" s="96"/>
      <c r="H197" s="96"/>
      <c r="I197" s="96"/>
      <c r="J197" s="96"/>
    </row>
    <row r="198" spans="1:17" ht="20.25" customHeight="1" x14ac:dyDescent="0.3">
      <c r="C198" s="100" t="s">
        <v>142</v>
      </c>
      <c r="D198" s="101"/>
      <c r="E198" s="101"/>
      <c r="F198" s="99">
        <f>SUMIF(K9:K164, "", J9:J164)</f>
        <v>0</v>
      </c>
      <c r="G198" s="99"/>
      <c r="H198" s="99"/>
      <c r="I198" s="99"/>
      <c r="J198" s="99"/>
    </row>
    <row r="199" spans="1:17" ht="16.350000000000001" customHeight="1" x14ac:dyDescent="0.3">
      <c r="C199" s="104" t="s">
        <v>143</v>
      </c>
      <c r="D199" s="105"/>
      <c r="E199" s="105"/>
      <c r="F199" s="102">
        <f>SUMIF(K9:K9, "", J9:J9)</f>
        <v>0</v>
      </c>
      <c r="G199" s="103"/>
      <c r="H199" s="103"/>
      <c r="I199" s="103"/>
      <c r="J199" s="103"/>
    </row>
    <row r="200" spans="1:17" ht="16.350000000000001" customHeight="1" x14ac:dyDescent="0.3">
      <c r="C200" s="104" t="s">
        <v>144</v>
      </c>
      <c r="D200" s="105"/>
      <c r="E200" s="105"/>
      <c r="F200" s="102">
        <f>SUMIF(K39:K59, "", J39:J59)</f>
        <v>0</v>
      </c>
      <c r="G200" s="103"/>
      <c r="H200" s="103"/>
      <c r="I200" s="103"/>
      <c r="J200" s="103"/>
    </row>
    <row r="201" spans="1:17" x14ac:dyDescent="0.3">
      <c r="C201" s="104" t="s">
        <v>145</v>
      </c>
      <c r="D201" s="105"/>
      <c r="E201" s="105"/>
      <c r="F201" s="102">
        <f>SUMIF(K70:K70, "", J70:J70)</f>
        <v>0</v>
      </c>
      <c r="G201" s="103"/>
      <c r="H201" s="103"/>
      <c r="I201" s="103"/>
      <c r="J201" s="103"/>
    </row>
    <row r="202" spans="1:17" x14ac:dyDescent="0.3">
      <c r="C202" s="104" t="s">
        <v>146</v>
      </c>
      <c r="D202" s="105"/>
      <c r="E202" s="105"/>
      <c r="F202" s="102">
        <f>SUMIF(K100:K100, "", J100:J100)</f>
        <v>0</v>
      </c>
      <c r="G202" s="103"/>
      <c r="H202" s="103"/>
      <c r="I202" s="103"/>
      <c r="J202" s="103"/>
    </row>
    <row r="203" spans="1:17" x14ac:dyDescent="0.3">
      <c r="C203" s="104" t="s">
        <v>147</v>
      </c>
      <c r="D203" s="105"/>
      <c r="E203" s="105"/>
      <c r="F203" s="102">
        <f>SUMIF(K119:K164, "", J119:J164)</f>
        <v>0</v>
      </c>
      <c r="G203" s="103"/>
      <c r="H203" s="103"/>
      <c r="I203" s="103"/>
      <c r="J203" s="103"/>
    </row>
    <row r="204" spans="1:17" x14ac:dyDescent="0.3">
      <c r="C204" s="106" t="s">
        <v>148</v>
      </c>
      <c r="D204" s="107"/>
      <c r="E204" s="107"/>
      <c r="F204" s="41"/>
      <c r="G204" s="41"/>
      <c r="H204" s="41"/>
      <c r="I204" s="41"/>
      <c r="J204" s="42"/>
    </row>
    <row r="205" spans="1:17" x14ac:dyDescent="0.3">
      <c r="C205" s="108"/>
      <c r="D205" s="109"/>
      <c r="E205" s="109"/>
      <c r="F205" s="109"/>
      <c r="G205" s="109"/>
      <c r="H205" s="109"/>
      <c r="I205" s="109"/>
      <c r="J205" s="110"/>
    </row>
    <row r="206" spans="1:17" x14ac:dyDescent="0.3">
      <c r="A206" s="28"/>
      <c r="C206" s="111" t="s">
        <v>133</v>
      </c>
      <c r="D206" s="56"/>
      <c r="E206" s="56"/>
      <c r="F206" s="112">
        <f>SUMIF(K5:K190, IF(K4="","",K4), J5:J190)</f>
        <v>0</v>
      </c>
      <c r="G206" s="113"/>
      <c r="H206" s="113"/>
      <c r="I206" s="113"/>
      <c r="J206" s="114"/>
    </row>
    <row r="207" spans="1:17" x14ac:dyDescent="0.3">
      <c r="A207" s="28"/>
      <c r="C207" s="111" t="s">
        <v>134</v>
      </c>
      <c r="D207" s="56"/>
      <c r="E207" s="56"/>
      <c r="F207" s="112">
        <f>ROUND(SUMIF(K5:K190, IF(K4="","",K4), J5:J190) * 0.2, 2)</f>
        <v>0</v>
      </c>
      <c r="G207" s="113"/>
      <c r="H207" s="113"/>
      <c r="I207" s="113"/>
      <c r="J207" s="114"/>
    </row>
    <row r="208" spans="1:17" x14ac:dyDescent="0.3">
      <c r="C208" s="115" t="s">
        <v>135</v>
      </c>
      <c r="D208" s="116"/>
      <c r="E208" s="116"/>
      <c r="F208" s="117">
        <f>SUM(F206:F207)</f>
        <v>0</v>
      </c>
      <c r="G208" s="118"/>
      <c r="H208" s="118"/>
      <c r="I208" s="118"/>
      <c r="J208" s="119"/>
    </row>
    <row r="209" spans="3:10" x14ac:dyDescent="0.3">
      <c r="C209" s="120"/>
      <c r="D209" s="81"/>
      <c r="E209" s="81"/>
      <c r="F209" s="81"/>
      <c r="G209" s="81"/>
      <c r="H209" s="81"/>
      <c r="I209" s="81"/>
      <c r="J209" s="81"/>
    </row>
    <row r="210" spans="3:10" x14ac:dyDescent="0.3">
      <c r="C210" s="121" t="s">
        <v>149</v>
      </c>
      <c r="D210" s="81"/>
      <c r="E210" s="81"/>
      <c r="F210" s="81"/>
      <c r="G210" s="81"/>
      <c r="H210" s="81"/>
      <c r="I210" s="81"/>
      <c r="J210" s="81"/>
    </row>
    <row r="211" spans="3:10" x14ac:dyDescent="0.3">
      <c r="C211" s="116" t="str">
        <f>IF(Paramètres!AA2&lt;&gt;"",Paramètres!AA2,"")</f>
        <v xml:space="preserve">Zéro euro </v>
      </c>
      <c r="D211" s="116"/>
      <c r="E211" s="116"/>
      <c r="F211" s="116"/>
      <c r="G211" s="116"/>
      <c r="H211" s="116"/>
      <c r="I211" s="116"/>
      <c r="J211" s="116"/>
    </row>
    <row r="212" spans="3:10" x14ac:dyDescent="0.3">
      <c r="C212" s="116"/>
      <c r="D212" s="116"/>
      <c r="E212" s="116"/>
      <c r="F212" s="116"/>
      <c r="G212" s="116"/>
      <c r="H212" s="116"/>
      <c r="I212" s="116"/>
      <c r="J212" s="116"/>
    </row>
    <row r="213" spans="3:10" ht="56.7" customHeight="1" x14ac:dyDescent="0.3">
      <c r="F213" s="122" t="s">
        <v>150</v>
      </c>
      <c r="G213" s="122"/>
      <c r="H213" s="122"/>
      <c r="I213" s="122"/>
      <c r="J213" s="122"/>
    </row>
    <row r="215" spans="3:10" ht="85.05" customHeight="1" x14ac:dyDescent="0.3">
      <c r="C215" s="123" t="s">
        <v>151</v>
      </c>
      <c r="D215" s="123"/>
      <c r="F215" s="123" t="s">
        <v>152</v>
      </c>
      <c r="G215" s="123"/>
      <c r="H215" s="123"/>
      <c r="I215" s="123"/>
      <c r="J215" s="123"/>
    </row>
    <row r="216" spans="3:10" x14ac:dyDescent="0.3">
      <c r="C216" s="124" t="s">
        <v>153</v>
      </c>
      <c r="D216" s="124"/>
      <c r="E216" s="124"/>
      <c r="F216" s="124"/>
      <c r="G216" s="124"/>
      <c r="H216" s="124"/>
      <c r="I216" s="124"/>
      <c r="J216" s="124"/>
    </row>
  </sheetData>
  <sheetProtection password="E95E" sheet="1" objects="1" selectLockedCells="1"/>
  <mergeCells count="98">
    <mergeCell ref="C212:J212"/>
    <mergeCell ref="F213:J213"/>
    <mergeCell ref="C215:D215"/>
    <mergeCell ref="F215:J215"/>
    <mergeCell ref="C216:J216"/>
    <mergeCell ref="C208:E208"/>
    <mergeCell ref="F208:J208"/>
    <mergeCell ref="C209:J209"/>
    <mergeCell ref="C210:J210"/>
    <mergeCell ref="C211:J211"/>
    <mergeCell ref="C205:J205"/>
    <mergeCell ref="C206:E206"/>
    <mergeCell ref="F206:J206"/>
    <mergeCell ref="C207:E207"/>
    <mergeCell ref="F207:J207"/>
    <mergeCell ref="F202:J202"/>
    <mergeCell ref="C202:E202"/>
    <mergeCell ref="F203:J203"/>
    <mergeCell ref="C203:E203"/>
    <mergeCell ref="C204:E204"/>
    <mergeCell ref="F199:J199"/>
    <mergeCell ref="C199:E199"/>
    <mergeCell ref="F200:J200"/>
    <mergeCell ref="C200:E200"/>
    <mergeCell ref="F201:J201"/>
    <mergeCell ref="C201:E201"/>
    <mergeCell ref="F195:J195"/>
    <mergeCell ref="C195:E195"/>
    <mergeCell ref="C197:J197"/>
    <mergeCell ref="F198:J198"/>
    <mergeCell ref="C198:E198"/>
    <mergeCell ref="C190:J190"/>
    <mergeCell ref="C192:J192"/>
    <mergeCell ref="F193:J193"/>
    <mergeCell ref="C193:E193"/>
    <mergeCell ref="F194:J194"/>
    <mergeCell ref="C194:E194"/>
    <mergeCell ref="F187:J187"/>
    <mergeCell ref="C187:E187"/>
    <mergeCell ref="F188:J188"/>
    <mergeCell ref="C188:E188"/>
    <mergeCell ref="F189:J189"/>
    <mergeCell ref="C189:E189"/>
    <mergeCell ref="C184:E184"/>
    <mergeCell ref="F185:J185"/>
    <mergeCell ref="C185:E185"/>
    <mergeCell ref="F186:J186"/>
    <mergeCell ref="C186:E186"/>
    <mergeCell ref="C164:E164"/>
    <mergeCell ref="C165:F165"/>
    <mergeCell ref="C166:F166"/>
    <mergeCell ref="C167:F167"/>
    <mergeCell ref="C180:I180"/>
    <mergeCell ref="C152:E152"/>
    <mergeCell ref="C153:E153"/>
    <mergeCell ref="C154:F154"/>
    <mergeCell ref="C160:I160"/>
    <mergeCell ref="C163:E163"/>
    <mergeCell ref="C122:F122"/>
    <mergeCell ref="C123:F123"/>
    <mergeCell ref="C124:F124"/>
    <mergeCell ref="C125:F125"/>
    <mergeCell ref="C149:I149"/>
    <mergeCell ref="C117:E117"/>
    <mergeCell ref="C118:E118"/>
    <mergeCell ref="C119:E119"/>
    <mergeCell ref="C120:F120"/>
    <mergeCell ref="C121:F121"/>
    <mergeCell ref="C99:E99"/>
    <mergeCell ref="C100:E100"/>
    <mergeCell ref="C101:F101"/>
    <mergeCell ref="C102:F102"/>
    <mergeCell ref="C114:I114"/>
    <mergeCell ref="C72:F72"/>
    <mergeCell ref="C73:F73"/>
    <mergeCell ref="C74:F74"/>
    <mergeCell ref="C75:F75"/>
    <mergeCell ref="C96:I96"/>
    <mergeCell ref="C60:F60"/>
    <mergeCell ref="C66:I66"/>
    <mergeCell ref="C69:E69"/>
    <mergeCell ref="C70:E70"/>
    <mergeCell ref="C71:F71"/>
    <mergeCell ref="C40:F40"/>
    <mergeCell ref="C41:F41"/>
    <mergeCell ref="C42:F42"/>
    <mergeCell ref="C57:I57"/>
    <mergeCell ref="C59:E59"/>
    <mergeCell ref="C10:F10"/>
    <mergeCell ref="C11:F11"/>
    <mergeCell ref="C35:I35"/>
    <mergeCell ref="C38:E38"/>
    <mergeCell ref="C39:E39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n°4 PLATRERIE - FAUX-PLAFONDS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9" t="s">
        <v>154</v>
      </c>
      <c r="AA1" s="7">
        <f>IF(DPGF!F208&lt;&gt;"",DPGF!F208,"0")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4" t="s">
        <v>155</v>
      </c>
      <c r="B3" s="43" t="s">
        <v>156</v>
      </c>
      <c r="C3" s="125" t="s">
        <v>181</v>
      </c>
      <c r="D3" s="125"/>
      <c r="E3" s="125"/>
      <c r="F3" s="125"/>
      <c r="G3" s="125"/>
      <c r="H3" s="125"/>
      <c r="I3" s="125"/>
      <c r="J3" s="125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4" t="s">
        <v>157</v>
      </c>
      <c r="B5" s="43" t="s">
        <v>158</v>
      </c>
      <c r="C5" s="125" t="s">
        <v>182</v>
      </c>
      <c r="D5" s="125"/>
      <c r="E5" s="125"/>
      <c r="F5" s="125"/>
      <c r="G5" s="125"/>
      <c r="H5" s="125"/>
      <c r="I5" s="125"/>
      <c r="J5" s="125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4" t="s">
        <v>167</v>
      </c>
      <c r="B7" s="43" t="s">
        <v>168</v>
      </c>
      <c r="C7" s="45" t="s">
        <v>183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4" t="s">
        <v>169</v>
      </c>
      <c r="B9" s="43" t="s">
        <v>170</v>
      </c>
      <c r="C9" s="45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4" t="s">
        <v>159</v>
      </c>
      <c r="B11" s="43" t="s">
        <v>160</v>
      </c>
      <c r="C11" s="125" t="s">
        <v>38</v>
      </c>
      <c r="D11" s="125"/>
      <c r="E11" s="125"/>
      <c r="F11" s="125"/>
      <c r="G11" s="125"/>
      <c r="H11" s="125"/>
      <c r="I11" s="125"/>
      <c r="J11" s="125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4" t="s">
        <v>171</v>
      </c>
      <c r="B13" s="43" t="s">
        <v>172</v>
      </c>
      <c r="C13" s="45" t="s">
        <v>184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4" t="s">
        <v>173</v>
      </c>
      <c r="B15" s="43" t="s">
        <v>174</v>
      </c>
      <c r="C15" s="45" t="s">
        <v>185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4" t="s">
        <v>175</v>
      </c>
      <c r="B17" s="43" t="s">
        <v>176</v>
      </c>
      <c r="C17" s="45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6">
        <v>0.2</v>
      </c>
      <c r="E19" s="47" t="s">
        <v>177</v>
      </c>
      <c r="AA19" s="7">
        <f>INT((AA5-AA18*100)/10)</f>
        <v>0</v>
      </c>
    </row>
    <row r="20" spans="1:27" ht="12.75" customHeight="1" x14ac:dyDescent="0.3">
      <c r="C20" s="48">
        <v>5.5E-2</v>
      </c>
      <c r="E20" s="47" t="s">
        <v>178</v>
      </c>
      <c r="AA20" s="7">
        <f>AA5-AA18*100-AA19*10</f>
        <v>0</v>
      </c>
    </row>
    <row r="21" spans="1:27" ht="12.75" customHeight="1" x14ac:dyDescent="0.3">
      <c r="C21" s="48">
        <v>0</v>
      </c>
      <c r="E21" s="47" t="s">
        <v>179</v>
      </c>
      <c r="AA21" s="7">
        <f>INT(AA6/10)</f>
        <v>0</v>
      </c>
    </row>
    <row r="22" spans="1:27" ht="12.75" customHeight="1" x14ac:dyDescent="0.3">
      <c r="C22" s="49">
        <v>0</v>
      </c>
      <c r="E22" s="47" t="s">
        <v>180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4" t="s">
        <v>161</v>
      </c>
      <c r="B24" s="43" t="s">
        <v>162</v>
      </c>
      <c r="C24" s="125" t="s">
        <v>186</v>
      </c>
      <c r="D24" s="125"/>
      <c r="E24" s="125"/>
      <c r="F24" s="125"/>
      <c r="G24" s="125"/>
      <c r="H24" s="125"/>
      <c r="I24" s="125"/>
      <c r="J24" s="125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4" t="s">
        <v>163</v>
      </c>
      <c r="B26" s="43" t="s">
        <v>164</v>
      </c>
      <c r="C26" s="125" t="s">
        <v>187</v>
      </c>
      <c r="D26" s="125"/>
      <c r="E26" s="125"/>
      <c r="F26" s="125"/>
      <c r="G26" s="125"/>
      <c r="H26" s="125"/>
      <c r="I26" s="125"/>
      <c r="J26" s="125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4" t="s">
        <v>165</v>
      </c>
      <c r="B28" s="43" t="s">
        <v>166</v>
      </c>
      <c r="C28" s="125"/>
      <c r="D28" s="125"/>
      <c r="E28" s="125"/>
      <c r="F28" s="125"/>
      <c r="G28" s="125"/>
      <c r="H28" s="125"/>
      <c r="I28" s="125"/>
      <c r="J28" s="12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188</v>
      </c>
      <c r="B1" s="7" t="s">
        <v>189</v>
      </c>
    </row>
    <row r="2" spans="1:3" x14ac:dyDescent="0.3">
      <c r="A2" s="7" t="s">
        <v>190</v>
      </c>
      <c r="B2" s="7" t="s">
        <v>181</v>
      </c>
    </row>
    <row r="3" spans="1:3" x14ac:dyDescent="0.3">
      <c r="A3" s="7" t="s">
        <v>191</v>
      </c>
      <c r="B3" s="7">
        <v>1</v>
      </c>
    </row>
    <row r="4" spans="1:3" x14ac:dyDescent="0.3">
      <c r="A4" s="7" t="s">
        <v>192</v>
      </c>
      <c r="B4" s="7">
        <v>0</v>
      </c>
    </row>
    <row r="5" spans="1:3" x14ac:dyDescent="0.3">
      <c r="A5" s="7" t="s">
        <v>193</v>
      </c>
      <c r="B5" s="7">
        <v>0</v>
      </c>
    </row>
    <row r="6" spans="1:3" x14ac:dyDescent="0.3">
      <c r="A6" s="7" t="s">
        <v>194</v>
      </c>
      <c r="B6" s="7">
        <v>1</v>
      </c>
    </row>
    <row r="7" spans="1:3" x14ac:dyDescent="0.3">
      <c r="A7" s="7" t="s">
        <v>195</v>
      </c>
      <c r="B7" s="7">
        <v>1</v>
      </c>
    </row>
    <row r="8" spans="1:3" x14ac:dyDescent="0.3">
      <c r="A8" s="7" t="s">
        <v>196</v>
      </c>
      <c r="B8" s="7">
        <v>0</v>
      </c>
    </row>
    <row r="9" spans="1:3" x14ac:dyDescent="0.3">
      <c r="A9" s="7" t="s">
        <v>197</v>
      </c>
      <c r="B9" s="7">
        <v>0</v>
      </c>
    </row>
    <row r="10" spans="1:3" x14ac:dyDescent="0.3">
      <c r="A10" s="7" t="s">
        <v>198</v>
      </c>
      <c r="C10" s="7" t="s">
        <v>199</v>
      </c>
    </row>
    <row r="11" spans="1:3" x14ac:dyDescent="0.3">
      <c r="A11" s="7" t="s">
        <v>200</v>
      </c>
      <c r="B11" s="7">
        <v>0</v>
      </c>
    </row>
    <row r="12" spans="1:3" x14ac:dyDescent="0.3">
      <c r="A12" s="7" t="s">
        <v>201</v>
      </c>
      <c r="B12" s="7" t="s">
        <v>202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26" t="s">
        <v>203</v>
      </c>
      <c r="C2" s="126"/>
      <c r="D2" s="126"/>
      <c r="E2" s="126"/>
      <c r="F2" s="126"/>
      <c r="G2" s="126"/>
      <c r="H2" s="126"/>
      <c r="I2" s="126"/>
      <c r="J2" s="126"/>
    </row>
    <row r="4" spans="1:10" ht="12.75" customHeight="1" x14ac:dyDescent="0.3">
      <c r="A4" s="44" t="s">
        <v>155</v>
      </c>
      <c r="B4" s="43" t="s">
        <v>204</v>
      </c>
      <c r="C4" s="127"/>
      <c r="D4" s="127"/>
      <c r="E4" s="127"/>
      <c r="F4" s="127"/>
      <c r="G4" s="127"/>
      <c r="H4" s="127"/>
      <c r="I4" s="127"/>
      <c r="J4" s="127"/>
    </row>
    <row r="6" spans="1:10" ht="12.75" customHeight="1" x14ac:dyDescent="0.3">
      <c r="A6" s="44" t="s">
        <v>157</v>
      </c>
      <c r="B6" s="43" t="s">
        <v>205</v>
      </c>
      <c r="C6" s="127"/>
      <c r="D6" s="127"/>
      <c r="E6" s="127"/>
      <c r="F6" s="127"/>
      <c r="G6" s="127"/>
      <c r="H6" s="127"/>
      <c r="I6" s="127"/>
      <c r="J6" s="127"/>
    </row>
    <row r="8" spans="1:10" ht="12.75" customHeight="1" x14ac:dyDescent="0.3">
      <c r="A8" s="44" t="s">
        <v>167</v>
      </c>
      <c r="B8" s="43" t="s">
        <v>206</v>
      </c>
      <c r="C8" s="127"/>
      <c r="D8" s="127"/>
      <c r="E8" s="127"/>
      <c r="F8" s="127"/>
      <c r="G8" s="127"/>
      <c r="H8" s="127"/>
      <c r="I8" s="127"/>
      <c r="J8" s="127"/>
    </row>
    <row r="10" spans="1:10" ht="12.75" customHeight="1" x14ac:dyDescent="0.3">
      <c r="A10" s="44" t="s">
        <v>169</v>
      </c>
      <c r="B10" s="43" t="s">
        <v>207</v>
      </c>
      <c r="C10" s="128"/>
      <c r="D10" s="128"/>
      <c r="E10" s="128"/>
      <c r="F10" s="128"/>
      <c r="G10" s="128"/>
      <c r="H10" s="128"/>
      <c r="I10" s="128"/>
      <c r="J10" s="128"/>
    </row>
    <row r="12" spans="1:10" ht="12.75" customHeight="1" x14ac:dyDescent="0.3">
      <c r="A12" s="44" t="s">
        <v>159</v>
      </c>
      <c r="B12" s="43" t="s">
        <v>208</v>
      </c>
      <c r="C12" s="127"/>
      <c r="D12" s="127"/>
      <c r="E12" s="127"/>
      <c r="F12" s="127"/>
      <c r="G12" s="127"/>
      <c r="H12" s="127"/>
      <c r="I12" s="127"/>
      <c r="J12" s="127"/>
    </row>
    <row r="14" spans="1:10" ht="12.75" customHeight="1" x14ac:dyDescent="0.3">
      <c r="A14" s="44" t="s">
        <v>171</v>
      </c>
      <c r="B14" s="43" t="s">
        <v>209</v>
      </c>
      <c r="C14" s="127"/>
      <c r="D14" s="127"/>
      <c r="E14" s="127"/>
      <c r="F14" s="127"/>
      <c r="G14" s="127"/>
      <c r="H14" s="127"/>
      <c r="I14" s="127"/>
      <c r="J14" s="127"/>
    </row>
    <row r="16" spans="1:10" ht="12.75" customHeight="1" x14ac:dyDescent="0.3">
      <c r="A16" s="44" t="s">
        <v>173</v>
      </c>
      <c r="B16" s="43" t="s">
        <v>210</v>
      </c>
      <c r="C16" s="127"/>
      <c r="D16" s="127"/>
      <c r="E16" s="127"/>
      <c r="F16" s="127"/>
      <c r="G16" s="127"/>
      <c r="H16" s="127"/>
      <c r="I16" s="127"/>
      <c r="J16" s="127"/>
    </row>
    <row r="18" spans="1:10" ht="12.75" customHeight="1" x14ac:dyDescent="0.3">
      <c r="A18" s="44" t="s">
        <v>175</v>
      </c>
      <c r="B18" s="43" t="s">
        <v>211</v>
      </c>
      <c r="C18" s="129"/>
      <c r="D18" s="129"/>
      <c r="E18" s="129"/>
      <c r="F18" s="129"/>
      <c r="G18" s="129"/>
      <c r="H18" s="129"/>
      <c r="I18" s="129"/>
      <c r="J18" s="129"/>
    </row>
    <row r="20" spans="1:10" ht="12.75" customHeight="1" x14ac:dyDescent="0.3">
      <c r="A20" s="44" t="s">
        <v>212</v>
      </c>
      <c r="B20" s="43" t="s">
        <v>213</v>
      </c>
      <c r="C20" s="129"/>
      <c r="D20" s="129"/>
      <c r="E20" s="129"/>
      <c r="F20" s="129"/>
      <c r="G20" s="129"/>
      <c r="H20" s="129"/>
      <c r="I20" s="129"/>
      <c r="J20" s="129"/>
    </row>
    <row r="22" spans="1:10" ht="12.75" customHeight="1" x14ac:dyDescent="0.3">
      <c r="A22" s="44" t="s">
        <v>161</v>
      </c>
      <c r="B22" s="43" t="s">
        <v>214</v>
      </c>
      <c r="C22" s="129"/>
      <c r="D22" s="129"/>
      <c r="E22" s="129"/>
      <c r="F22" s="129"/>
      <c r="G22" s="129"/>
      <c r="H22" s="129"/>
      <c r="I22" s="129"/>
      <c r="J22" s="129"/>
    </row>
    <row r="24" spans="1:10" ht="12.75" customHeight="1" x14ac:dyDescent="0.3">
      <c r="A24" s="44" t="s">
        <v>163</v>
      </c>
      <c r="B24" s="43" t="s">
        <v>215</v>
      </c>
      <c r="C24" s="127"/>
      <c r="D24" s="127"/>
      <c r="E24" s="127"/>
      <c r="F24" s="127"/>
      <c r="G24" s="127"/>
      <c r="H24" s="127"/>
      <c r="I24" s="127"/>
      <c r="J24" s="127"/>
    </row>
    <row r="28" spans="1:10" ht="60" customHeight="1" x14ac:dyDescent="0.3">
      <c r="A28" s="44" t="s">
        <v>165</v>
      </c>
      <c r="B28" s="43" t="s">
        <v>216</v>
      </c>
      <c r="C28" s="127"/>
      <c r="D28" s="127"/>
      <c r="E28" s="127"/>
      <c r="F28" s="127"/>
      <c r="G28" s="127"/>
      <c r="H28" s="127"/>
      <c r="I28" s="127"/>
      <c r="J28" s="12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30" t="s">
        <v>217</v>
      </c>
      <c r="C2" s="130"/>
      <c r="D2" s="130"/>
      <c r="E2" s="130"/>
      <c r="F2" s="130"/>
    </row>
    <row r="4" spans="2:6" ht="12.75" customHeight="1" x14ac:dyDescent="0.3">
      <c r="B4" s="50" t="s">
        <v>218</v>
      </c>
      <c r="C4" s="50" t="s">
        <v>219</v>
      </c>
      <c r="D4" s="50" t="s">
        <v>220</v>
      </c>
      <c r="E4" s="50" t="s">
        <v>221</v>
      </c>
      <c r="F4" s="50" t="s">
        <v>222</v>
      </c>
    </row>
    <row r="6" spans="2:6" ht="12.75" customHeight="1" x14ac:dyDescent="0.3">
      <c r="B6" s="51"/>
      <c r="C6" s="52"/>
      <c r="D6" s="53"/>
      <c r="E6" s="54"/>
      <c r="F6" s="55" t="str">
        <f>IF(AND(E6= "",D6= ""), "", ROUND(ROUND(E6, 2) * ROUND(D6, 3), 2))</f>
        <v/>
      </c>
    </row>
    <row r="8" spans="2:6" ht="12.75" customHeight="1" x14ac:dyDescent="0.3">
      <c r="B8" s="51"/>
      <c r="C8" s="52"/>
      <c r="D8" s="53"/>
      <c r="E8" s="54"/>
      <c r="F8" s="55" t="str">
        <f>IF(AND(E8= "",D8= ""), "", ROUND(ROUND(E8, 2) * ROUND(D8, 3), 2))</f>
        <v/>
      </c>
    </row>
    <row r="10" spans="2:6" ht="12.75" customHeight="1" x14ac:dyDescent="0.3">
      <c r="B10" s="51"/>
      <c r="C10" s="52"/>
      <c r="D10" s="53"/>
      <c r="E10" s="54"/>
      <c r="F10" s="55" t="str">
        <f>IF(AND(E10= "",D10= ""), "", ROUND(ROUND(E10, 2) * ROUND(D10, 3), 2))</f>
        <v/>
      </c>
    </row>
    <row r="12" spans="2:6" ht="12.75" customHeight="1" x14ac:dyDescent="0.3">
      <c r="B12" s="51"/>
      <c r="C12" s="52"/>
      <c r="D12" s="53"/>
      <c r="E12" s="54"/>
      <c r="F12" s="55" t="str">
        <f>IF(AND(E12= "",D12= ""), "", ROUND(ROUND(E12, 2) * ROUND(D12, 3), 2))</f>
        <v/>
      </c>
    </row>
    <row r="14" spans="2:6" ht="12.75" customHeight="1" x14ac:dyDescent="0.3">
      <c r="B14" s="51"/>
      <c r="C14" s="52"/>
      <c r="D14" s="53"/>
      <c r="E14" s="54"/>
      <c r="F14" s="55" t="str">
        <f>IF(AND(E14= "",D14= ""), "", ROUND(ROUND(E14, 2) * ROUND(D14, 3), 2))</f>
        <v/>
      </c>
    </row>
    <row r="16" spans="2:6" ht="12.75" customHeight="1" x14ac:dyDescent="0.3">
      <c r="B16" s="51"/>
      <c r="C16" s="52"/>
      <c r="D16" s="53"/>
      <c r="E16" s="54"/>
      <c r="F16" s="55" t="str">
        <f>IF(AND(E16= "",D16= ""), "", ROUND(ROUND(E16, 2) * ROUND(D16, 3), 2))</f>
        <v/>
      </c>
    </row>
    <row r="18" spans="2:6" ht="12.75" customHeight="1" x14ac:dyDescent="0.3">
      <c r="B18" s="51"/>
      <c r="C18" s="52"/>
      <c r="D18" s="53"/>
      <c r="E18" s="54"/>
      <c r="F18" s="55" t="str">
        <f>IF(AND(E18= "",D18= ""), "", ROUND(ROUND(E18, 2) * ROUND(D18, 3), 2))</f>
        <v/>
      </c>
    </row>
    <row r="20" spans="2:6" ht="12.75" customHeight="1" x14ac:dyDescent="0.3">
      <c r="B20" s="51"/>
      <c r="C20" s="52"/>
      <c r="D20" s="53"/>
      <c r="E20" s="54"/>
      <c r="F20" s="55" t="str">
        <f>IF(AND(E20= "",D20= ""), "", ROUND(ROUND(E20, 2) * ROUND(D20, 3), 2))</f>
        <v/>
      </c>
    </row>
    <row r="22" spans="2:6" ht="12.75" customHeight="1" x14ac:dyDescent="0.3">
      <c r="B22" s="51"/>
      <c r="C22" s="52"/>
      <c r="D22" s="53"/>
      <c r="E22" s="54"/>
      <c r="F22" s="55" t="str">
        <f>IF(AND(E22= "",D22= ""), "", ROUND(ROUND(E22, 2) * ROUND(D22, 3), 2))</f>
        <v/>
      </c>
    </row>
    <row r="24" spans="2:6" ht="12.75" customHeight="1" x14ac:dyDescent="0.3">
      <c r="B24" s="51"/>
      <c r="C24" s="52"/>
      <c r="D24" s="53"/>
      <c r="E24" s="54"/>
      <c r="F24" s="55" t="str">
        <f>IF(AND(E24= "",D24= ""), "", ROUND(ROUND(E24, 2) * ROUND(D24, 3), 2))</f>
        <v/>
      </c>
    </row>
    <row r="26" spans="2:6" ht="12.75" customHeight="1" x14ac:dyDescent="0.3">
      <c r="B26" s="51"/>
      <c r="C26" s="52"/>
      <c r="D26" s="53"/>
      <c r="E26" s="54"/>
      <c r="F26" s="55" t="str">
        <f>IF(AND(E26= "",D26= ""), "", ROUND(ROUND(E26, 2) * ROUND(D26, 3), 2))</f>
        <v/>
      </c>
    </row>
    <row r="28" spans="2:6" ht="12.75" customHeight="1" x14ac:dyDescent="0.3">
      <c r="B28" s="51"/>
      <c r="C28" s="52"/>
      <c r="D28" s="53"/>
      <c r="E28" s="54"/>
      <c r="F28" s="55" t="str">
        <f>IF(AND(E28= "",D28= ""), "", ROUND(ROUND(E28, 2) * ROUND(D28, 3), 2))</f>
        <v/>
      </c>
    </row>
    <row r="30" spans="2:6" ht="12.75" customHeight="1" x14ac:dyDescent="0.3">
      <c r="B30" s="51"/>
      <c r="C30" s="52"/>
      <c r="D30" s="53"/>
      <c r="E30" s="54"/>
      <c r="F30" s="55" t="str">
        <f>IF(AND(E30= "",D30= ""), "", ROUND(ROUND(E30, 2) * ROUND(D30, 3), 2))</f>
        <v/>
      </c>
    </row>
    <row r="32" spans="2:6" ht="12.75" customHeight="1" x14ac:dyDescent="0.3">
      <c r="B32" s="51"/>
      <c r="C32" s="52"/>
      <c r="D32" s="53"/>
      <c r="E32" s="54"/>
      <c r="F32" s="55" t="str">
        <f>IF(AND(E32= "",D32= ""), "", ROUND(ROUND(E32, 2) * ROUND(D32, 3), 2))</f>
        <v/>
      </c>
    </row>
    <row r="34" spans="2:6" ht="12.75" customHeight="1" x14ac:dyDescent="0.3">
      <c r="B34" s="51"/>
      <c r="C34" s="52"/>
      <c r="D34" s="53"/>
      <c r="E34" s="54"/>
      <c r="F34" s="55" t="str">
        <f>IF(AND(E34= "",D34= ""), "", ROUND(ROUND(E34, 2) * ROUND(D34, 3), 2))</f>
        <v/>
      </c>
    </row>
    <row r="36" spans="2:6" ht="12.75" customHeight="1" x14ac:dyDescent="0.3">
      <c r="B36" s="51"/>
      <c r="C36" s="52"/>
      <c r="D36" s="53"/>
      <c r="E36" s="54"/>
      <c r="F36" s="55" t="str">
        <f>IF(AND(E36= "",D36= ""), "", ROUND(ROUND(E36, 2) * ROUND(D36, 3), 2))</f>
        <v/>
      </c>
    </row>
    <row r="38" spans="2:6" ht="12.75" customHeight="1" x14ac:dyDescent="0.3">
      <c r="B38" s="51"/>
      <c r="C38" s="52"/>
      <c r="D38" s="53"/>
      <c r="E38" s="54"/>
      <c r="F38" s="55" t="str">
        <f>IF(AND(E38= "",D38= ""), "", ROUND(ROUND(E38, 2) * ROUND(D38, 3), 2))</f>
        <v/>
      </c>
    </row>
    <row r="40" spans="2:6" ht="12.75" customHeight="1" x14ac:dyDescent="0.3">
      <c r="B40" s="51"/>
      <c r="C40" s="52"/>
      <c r="D40" s="53"/>
      <c r="E40" s="54"/>
      <c r="F40" s="55" t="str">
        <f>IF(AND(E40= "",D40= ""), "", ROUND(ROUND(E40, 2) * ROUND(D40, 3), 2))</f>
        <v/>
      </c>
    </row>
    <row r="42" spans="2:6" ht="12.75" customHeight="1" x14ac:dyDescent="0.3">
      <c r="B42" s="51"/>
      <c r="C42" s="52"/>
      <c r="D42" s="53"/>
      <c r="E42" s="54"/>
      <c r="F42" s="55" t="str">
        <f>IF(AND(E42= "",D42= ""), "", ROUND(ROUND(E42, 2) * ROUND(D42, 3), 2))</f>
        <v/>
      </c>
    </row>
    <row r="44" spans="2:6" ht="12.75" customHeight="1" x14ac:dyDescent="0.3">
      <c r="B44" s="51"/>
      <c r="C44" s="52"/>
      <c r="D44" s="53"/>
      <c r="E44" s="54"/>
      <c r="F44" s="55" t="str">
        <f>IF(AND(E44= "",D44= ""), "", ROUND(ROUND(E44, 2) * ROUND(D44, 3), 2))</f>
        <v/>
      </c>
    </row>
    <row r="46" spans="2:6" ht="12.75" customHeight="1" x14ac:dyDescent="0.3">
      <c r="B46" s="51"/>
      <c r="C46" s="52"/>
      <c r="D46" s="53"/>
      <c r="E46" s="54"/>
      <c r="F46" s="55" t="str">
        <f>IF(AND(E46= "",D46= ""), "", ROUND(ROUND(E46, 2) * ROUND(D46, 3), 2))</f>
        <v/>
      </c>
    </row>
    <row r="48" spans="2:6" ht="12.75" customHeight="1" x14ac:dyDescent="0.3">
      <c r="B48" s="51"/>
      <c r="C48" s="52"/>
      <c r="D48" s="53"/>
      <c r="E48" s="54"/>
      <c r="F48" s="55" t="str">
        <f>IF(AND(E48= "",D48= ""), "", ROUND(ROUND(E48, 2) * ROUND(D48, 3), 2))</f>
        <v/>
      </c>
    </row>
    <row r="50" spans="2:6" ht="12.75" customHeight="1" x14ac:dyDescent="0.3">
      <c r="B50" s="51"/>
      <c r="C50" s="52"/>
      <c r="D50" s="53"/>
      <c r="E50" s="54"/>
      <c r="F50" s="55" t="str">
        <f>IF(AND(E50= "",D50= ""), "", ROUND(ROUND(E50, 2) * ROUND(D50, 3), 2))</f>
        <v/>
      </c>
    </row>
    <row r="52" spans="2:6" ht="12.75" customHeight="1" x14ac:dyDescent="0.3">
      <c r="B52" s="51"/>
      <c r="C52" s="52"/>
      <c r="D52" s="53"/>
      <c r="E52" s="54"/>
      <c r="F52" s="55" t="str">
        <f>IF(AND(E52= "",D52= ""), "", ROUND(ROUND(E52, 2) * ROUND(D52, 3), 2))</f>
        <v/>
      </c>
    </row>
    <row r="54" spans="2:6" ht="12.75" customHeight="1" x14ac:dyDescent="0.3">
      <c r="B54" s="51"/>
      <c r="C54" s="52"/>
      <c r="D54" s="53"/>
      <c r="E54" s="54"/>
      <c r="F54" s="55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2025-04-26T05:09:41Z</dcterms:created>
  <dcterms:modified xsi:type="dcterms:W3CDTF">2025-04-26T05:14:40Z</dcterms:modified>
</cp:coreProperties>
</file>